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Minu dokumendid\Analüüsid ja nimekirjad\Katted kruusateedele 2026 analüüs\Omavalitsuste eelistuste küsimine\"/>
    </mc:Choice>
  </mc:AlternateContent>
  <xr:revisionPtr revIDLastSave="0" documentId="13_ncr:1_{5C23024D-3C4C-49DB-8323-A4D07A3C0F50}" xr6:coauthVersionLast="47" xr6:coauthVersionMax="47" xr10:uidLastSave="{00000000-0000-0000-0000-000000000000}"/>
  <bookViews>
    <workbookView xWindow="28680" yWindow="-120" windowWidth="29040" windowHeight="15720" tabRatio="805" xr2:uid="{00000000-000D-0000-FFFF-FFFF00000000}"/>
  </bookViews>
  <sheets>
    <sheet name="KR KATE 2026 pingerida" sheetId="3" r:id="rId1"/>
    <sheet name="2027 objektide nimekiri" sheetId="4" r:id="rId2"/>
    <sheet name="2026 ehitamisel objektid" sheetId="5" r:id="rId3"/>
  </sheets>
  <definedNames>
    <definedName name="_xlnm._FilterDatabase" localSheetId="2" hidden="1">'2026 ehitamisel objektid'!$A$3:$H$63</definedName>
    <definedName name="_xlnm._FilterDatabase" localSheetId="0" hidden="1">'KR KATE 2026 pingerida'!$A$3:$AF$483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 i="5" l="1"/>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Y412" i="3"/>
  <c r="Z412" i="3" s="1"/>
  <c r="Y437" i="3"/>
  <c r="Z437" i="3" s="1"/>
  <c r="Y4" i="3"/>
  <c r="Z4" i="3" s="1"/>
  <c r="Y5" i="3"/>
  <c r="Z5" i="3" s="1"/>
  <c r="Y6" i="3"/>
  <c r="Z6" i="3" s="1"/>
  <c r="Y7" i="3"/>
  <c r="Z7" i="3" s="1"/>
  <c r="Y8" i="3"/>
  <c r="Z8" i="3" s="1"/>
  <c r="Y9" i="3"/>
  <c r="Z9" i="3" s="1"/>
  <c r="Y10" i="3"/>
  <c r="Z10" i="3" s="1"/>
  <c r="Y11" i="3"/>
  <c r="Z11" i="3" s="1"/>
  <c r="Y12" i="3"/>
  <c r="Z12" i="3" s="1"/>
  <c r="Y13" i="3"/>
  <c r="Z13" i="3" s="1"/>
  <c r="Y14" i="3"/>
  <c r="Z14" i="3" s="1"/>
  <c r="Y15" i="3"/>
  <c r="Z15" i="3" s="1"/>
  <c r="Y16" i="3"/>
  <c r="Z16" i="3" s="1"/>
  <c r="Y19" i="3"/>
  <c r="Z19" i="3" s="1"/>
  <c r="Y18" i="3"/>
  <c r="Z18" i="3" s="1"/>
  <c r="Y20" i="3"/>
  <c r="Z20" i="3" s="1"/>
  <c r="Y21" i="3"/>
  <c r="Z21" i="3" s="1"/>
  <c r="Y22" i="3"/>
  <c r="Z22" i="3" s="1"/>
  <c r="Y23" i="3"/>
  <c r="Z23" i="3" s="1"/>
  <c r="Y24" i="3"/>
  <c r="Z24" i="3" s="1"/>
  <c r="Y25" i="3"/>
  <c r="Z25" i="3" s="1"/>
  <c r="Y26" i="3"/>
  <c r="Z26" i="3" s="1"/>
  <c r="Y27" i="3"/>
  <c r="Z27" i="3" s="1"/>
  <c r="Y28" i="3"/>
  <c r="Z28" i="3" s="1"/>
  <c r="Y29" i="3"/>
  <c r="Z29" i="3" s="1"/>
  <c r="Y30" i="3"/>
  <c r="Z30" i="3" s="1"/>
  <c r="Y31" i="3"/>
  <c r="Z31" i="3" s="1"/>
  <c r="Y32" i="3"/>
  <c r="Z32" i="3" s="1"/>
  <c r="Y33" i="3"/>
  <c r="Z33" i="3" s="1"/>
  <c r="Y34" i="3"/>
  <c r="Z34" i="3" s="1"/>
  <c r="Y35" i="3"/>
  <c r="Z35" i="3" s="1"/>
  <c r="Y36" i="3"/>
  <c r="Z36" i="3" s="1"/>
  <c r="Y37" i="3"/>
  <c r="Z37" i="3" s="1"/>
  <c r="Y38" i="3"/>
  <c r="Z38" i="3" s="1"/>
  <c r="Y39" i="3"/>
  <c r="Z39" i="3" s="1"/>
  <c r="Y40" i="3"/>
  <c r="Z40" i="3" s="1"/>
  <c r="Y41" i="3"/>
  <c r="Z41" i="3" s="1"/>
  <c r="Y42" i="3"/>
  <c r="Z42" i="3" s="1"/>
  <c r="Y43" i="3"/>
  <c r="Z43" i="3" s="1"/>
  <c r="Y44" i="3"/>
  <c r="Z44" i="3" s="1"/>
  <c r="Y45" i="3"/>
  <c r="Z45" i="3" s="1"/>
  <c r="Y46" i="3"/>
  <c r="Z46" i="3" s="1"/>
  <c r="Y47" i="3"/>
  <c r="Z47" i="3" s="1"/>
  <c r="Y48" i="3"/>
  <c r="Z48" i="3" s="1"/>
  <c r="Y49" i="3"/>
  <c r="Z49" i="3" s="1"/>
  <c r="Y50" i="3"/>
  <c r="Z50" i="3" s="1"/>
  <c r="Y51" i="3"/>
  <c r="Z51" i="3" s="1"/>
  <c r="Y52" i="3"/>
  <c r="Z52" i="3" s="1"/>
  <c r="Y53" i="3"/>
  <c r="Z53" i="3" s="1"/>
  <c r="Y54" i="3"/>
  <c r="Z54" i="3" s="1"/>
  <c r="Y55" i="3"/>
  <c r="Z55" i="3" s="1"/>
  <c r="Y56" i="3"/>
  <c r="Z56" i="3" s="1"/>
  <c r="Y57" i="3"/>
  <c r="Z57" i="3" s="1"/>
  <c r="Y58" i="3"/>
  <c r="Z58" i="3" s="1"/>
  <c r="Y59" i="3"/>
  <c r="Z59" i="3" s="1"/>
  <c r="Y60" i="3"/>
  <c r="Z60" i="3" s="1"/>
  <c r="Y61" i="3"/>
  <c r="Z61" i="3" s="1"/>
  <c r="Y62" i="3"/>
  <c r="Z62" i="3" s="1"/>
  <c r="Y63" i="3"/>
  <c r="Z63" i="3" s="1"/>
  <c r="Y64" i="3"/>
  <c r="Z64" i="3" s="1"/>
  <c r="Y65" i="3"/>
  <c r="Z65" i="3" s="1"/>
  <c r="Y66" i="3"/>
  <c r="Z66" i="3" s="1"/>
  <c r="Y67" i="3"/>
  <c r="Z67" i="3" s="1"/>
  <c r="Y68" i="3"/>
  <c r="Z68" i="3" s="1"/>
  <c r="Y69" i="3"/>
  <c r="Z69" i="3" s="1"/>
  <c r="Y70" i="3"/>
  <c r="Z70" i="3" s="1"/>
  <c r="Y71" i="3"/>
  <c r="Z71" i="3" s="1"/>
  <c r="Y72" i="3"/>
  <c r="Z72" i="3" s="1"/>
  <c r="Y73" i="3"/>
  <c r="Z73" i="3" s="1"/>
  <c r="Y74" i="3"/>
  <c r="Z74" i="3" s="1"/>
  <c r="Y75" i="3"/>
  <c r="Z75" i="3" s="1"/>
  <c r="Y76" i="3"/>
  <c r="Z76" i="3" s="1"/>
  <c r="Y77" i="3"/>
  <c r="Z77" i="3" s="1"/>
  <c r="Y78" i="3"/>
  <c r="Z78" i="3" s="1"/>
  <c r="Y79" i="3"/>
  <c r="Z79" i="3" s="1"/>
  <c r="Y80" i="3"/>
  <c r="Z80" i="3" s="1"/>
  <c r="Y81" i="3"/>
  <c r="Z81" i="3" s="1"/>
  <c r="Y82" i="3"/>
  <c r="Z82" i="3" s="1"/>
  <c r="Y197" i="3"/>
  <c r="Z197" i="3" s="1"/>
  <c r="Y83" i="3"/>
  <c r="Z83" i="3" s="1"/>
  <c r="Y84" i="3"/>
  <c r="Z84" i="3" s="1"/>
  <c r="Y85" i="3"/>
  <c r="Z85" i="3" s="1"/>
  <c r="Y86" i="3"/>
  <c r="Z86" i="3" s="1"/>
  <c r="Y87" i="3"/>
  <c r="Z87" i="3" s="1"/>
  <c r="Y88" i="3"/>
  <c r="Z88" i="3" s="1"/>
  <c r="Y89" i="3"/>
  <c r="Z89" i="3" s="1"/>
  <c r="Y90" i="3"/>
  <c r="Z90" i="3" s="1"/>
  <c r="Y91" i="3"/>
  <c r="Z91" i="3" s="1"/>
  <c r="Y92" i="3"/>
  <c r="Z92" i="3" s="1"/>
  <c r="Y93" i="3"/>
  <c r="Z93" i="3" s="1"/>
  <c r="Y94" i="3"/>
  <c r="Z94" i="3" s="1"/>
  <c r="Y95" i="3"/>
  <c r="Z95" i="3" s="1"/>
  <c r="Y96" i="3"/>
  <c r="Z96" i="3" s="1"/>
  <c r="Y97" i="3"/>
  <c r="Z97" i="3" s="1"/>
  <c r="Y98" i="3"/>
  <c r="Z98" i="3" s="1"/>
  <c r="Y99" i="3"/>
  <c r="Z99" i="3" s="1"/>
  <c r="Y100" i="3"/>
  <c r="Z100" i="3" s="1"/>
  <c r="Y101" i="3"/>
  <c r="Z101" i="3" s="1"/>
  <c r="Y102" i="3"/>
  <c r="Z102" i="3" s="1"/>
  <c r="Y103" i="3"/>
  <c r="Z103" i="3" s="1"/>
  <c r="Y104" i="3"/>
  <c r="Z104" i="3" s="1"/>
  <c r="Y105" i="3"/>
  <c r="Z105" i="3" s="1"/>
  <c r="Y106" i="3"/>
  <c r="Z106" i="3" s="1"/>
  <c r="Y107" i="3"/>
  <c r="Z107" i="3" s="1"/>
  <c r="Y108" i="3"/>
  <c r="Z108" i="3" s="1"/>
  <c r="Y109" i="3"/>
  <c r="Z109" i="3" s="1"/>
  <c r="Y110" i="3"/>
  <c r="Z110" i="3" s="1"/>
  <c r="Y111" i="3"/>
  <c r="Z111" i="3" s="1"/>
  <c r="Y112" i="3"/>
  <c r="Z112" i="3" s="1"/>
  <c r="Y113" i="3"/>
  <c r="Z113" i="3" s="1"/>
  <c r="Y114" i="3"/>
  <c r="Z114" i="3" s="1"/>
  <c r="Y115" i="3"/>
  <c r="Z115" i="3" s="1"/>
  <c r="Y116" i="3"/>
  <c r="Z116" i="3" s="1"/>
  <c r="Y117" i="3"/>
  <c r="Z117" i="3" s="1"/>
  <c r="Y118" i="3"/>
  <c r="Z118" i="3" s="1"/>
  <c r="Y119" i="3"/>
  <c r="Z119" i="3" s="1"/>
  <c r="Y120" i="3"/>
  <c r="Z120" i="3" s="1"/>
  <c r="Y121" i="3"/>
  <c r="Z121" i="3" s="1"/>
  <c r="Y122" i="3"/>
  <c r="Z122" i="3" s="1"/>
  <c r="Y123" i="3"/>
  <c r="Z123" i="3" s="1"/>
  <c r="Y124" i="3"/>
  <c r="Z124" i="3" s="1"/>
  <c r="Y125" i="3"/>
  <c r="Z125" i="3" s="1"/>
  <c r="Y126" i="3"/>
  <c r="Z126" i="3" s="1"/>
  <c r="Y127" i="3"/>
  <c r="Z127" i="3" s="1"/>
  <c r="Y128" i="3"/>
  <c r="Z128" i="3" s="1"/>
  <c r="Y129" i="3"/>
  <c r="Z129" i="3" s="1"/>
  <c r="Y130" i="3"/>
  <c r="Z130" i="3" s="1"/>
  <c r="Y131" i="3"/>
  <c r="Z131" i="3" s="1"/>
  <c r="Y132" i="3"/>
  <c r="Z132" i="3" s="1"/>
  <c r="Y133" i="3"/>
  <c r="Z133" i="3" s="1"/>
  <c r="Y134" i="3"/>
  <c r="Z134" i="3" s="1"/>
  <c r="Y135" i="3"/>
  <c r="Z135" i="3" s="1"/>
  <c r="Y136" i="3"/>
  <c r="Z136" i="3" s="1"/>
  <c r="Y137" i="3"/>
  <c r="Z137" i="3" s="1"/>
  <c r="Y138" i="3"/>
  <c r="Z138" i="3" s="1"/>
  <c r="Y139" i="3"/>
  <c r="Z139" i="3" s="1"/>
  <c r="Y140" i="3"/>
  <c r="Z140" i="3" s="1"/>
  <c r="Y141" i="3"/>
  <c r="Z141" i="3" s="1"/>
  <c r="Y142" i="3"/>
  <c r="Z142" i="3" s="1"/>
  <c r="Y144" i="3"/>
  <c r="Z144" i="3" s="1"/>
  <c r="Y145" i="3"/>
  <c r="Z145" i="3" s="1"/>
  <c r="Y146" i="3"/>
  <c r="Z146" i="3" s="1"/>
  <c r="Y147" i="3"/>
  <c r="Z147" i="3" s="1"/>
  <c r="Y148" i="3"/>
  <c r="Z148" i="3" s="1"/>
  <c r="Y149" i="3"/>
  <c r="Z149" i="3" s="1"/>
  <c r="Y150" i="3"/>
  <c r="Z150" i="3" s="1"/>
  <c r="Y151" i="3"/>
  <c r="Z151" i="3" s="1"/>
  <c r="Y152" i="3"/>
  <c r="Z152" i="3" s="1"/>
  <c r="Y153" i="3"/>
  <c r="Z153" i="3" s="1"/>
  <c r="Y154" i="3"/>
  <c r="Z154" i="3" s="1"/>
  <c r="Y155" i="3"/>
  <c r="Z155" i="3" s="1"/>
  <c r="Y156" i="3"/>
  <c r="Z156" i="3" s="1"/>
  <c r="Y157" i="3"/>
  <c r="Z157" i="3" s="1"/>
  <c r="Y158" i="3"/>
  <c r="Z158" i="3" s="1"/>
  <c r="Y159" i="3"/>
  <c r="Z159" i="3" s="1"/>
  <c r="Y160" i="3"/>
  <c r="Z160" i="3" s="1"/>
  <c r="Y161" i="3"/>
  <c r="Z161" i="3" s="1"/>
  <c r="Y162" i="3"/>
  <c r="Z162" i="3" s="1"/>
  <c r="Y163" i="3"/>
  <c r="Z163" i="3" s="1"/>
  <c r="Y164" i="3"/>
  <c r="Z164" i="3" s="1"/>
  <c r="Y165" i="3"/>
  <c r="Z165" i="3" s="1"/>
  <c r="Y166" i="3"/>
  <c r="Z166" i="3" s="1"/>
  <c r="Y167" i="3"/>
  <c r="Z167" i="3" s="1"/>
  <c r="Y168" i="3"/>
  <c r="Z168" i="3" s="1"/>
  <c r="Y169" i="3"/>
  <c r="Z169" i="3" s="1"/>
  <c r="Y170" i="3"/>
  <c r="Z170" i="3" s="1"/>
  <c r="Y171" i="3"/>
  <c r="Z171" i="3" s="1"/>
  <c r="Y172" i="3"/>
  <c r="Z172" i="3" s="1"/>
  <c r="Y173" i="3"/>
  <c r="Z173" i="3" s="1"/>
  <c r="Y174" i="3"/>
  <c r="Z174" i="3" s="1"/>
  <c r="Y175" i="3"/>
  <c r="Z175" i="3" s="1"/>
  <c r="Y176" i="3"/>
  <c r="Z176" i="3" s="1"/>
  <c r="Y177" i="3"/>
  <c r="Z177" i="3" s="1"/>
  <c r="Y178" i="3"/>
  <c r="Z178" i="3" s="1"/>
  <c r="Y179" i="3"/>
  <c r="Z179" i="3" s="1"/>
  <c r="Y180" i="3"/>
  <c r="Z180" i="3" s="1"/>
  <c r="Y181" i="3"/>
  <c r="Z181" i="3" s="1"/>
  <c r="Y182" i="3"/>
  <c r="Z182" i="3" s="1"/>
  <c r="Y183" i="3"/>
  <c r="Z183" i="3" s="1"/>
  <c r="Y184" i="3"/>
  <c r="Z184" i="3" s="1"/>
  <c r="Y185" i="3"/>
  <c r="Z185" i="3" s="1"/>
  <c r="Y186" i="3"/>
  <c r="Z186" i="3" s="1"/>
  <c r="Y187" i="3"/>
  <c r="Z187" i="3" s="1"/>
  <c r="Y188" i="3"/>
  <c r="Z188" i="3" s="1"/>
  <c r="Y189" i="3"/>
  <c r="Z189" i="3" s="1"/>
  <c r="Y190" i="3"/>
  <c r="Z190" i="3" s="1"/>
  <c r="Y191" i="3"/>
  <c r="Z191" i="3" s="1"/>
  <c r="Y192" i="3"/>
  <c r="Z192" i="3" s="1"/>
  <c r="Y193" i="3"/>
  <c r="Z193" i="3" s="1"/>
  <c r="Y194" i="3"/>
  <c r="Z194" i="3" s="1"/>
  <c r="Y195" i="3"/>
  <c r="Z195" i="3" s="1"/>
  <c r="Y196" i="3"/>
  <c r="Z196" i="3" s="1"/>
  <c r="Y198" i="3"/>
  <c r="Z198" i="3" s="1"/>
  <c r="Y199" i="3"/>
  <c r="Z199" i="3" s="1"/>
  <c r="Y200" i="3"/>
  <c r="Z200" i="3" s="1"/>
  <c r="Y201" i="3"/>
  <c r="Z201" i="3" s="1"/>
  <c r="Y202" i="3"/>
  <c r="Z202" i="3" s="1"/>
  <c r="Y203" i="3"/>
  <c r="Z203" i="3" s="1"/>
  <c r="Y204" i="3"/>
  <c r="Z204" i="3" s="1"/>
  <c r="Y205" i="3"/>
  <c r="Z205" i="3" s="1"/>
  <c r="Y206" i="3"/>
  <c r="Z206" i="3" s="1"/>
  <c r="Y207" i="3"/>
  <c r="Z207" i="3" s="1"/>
  <c r="Y208" i="3"/>
  <c r="Z208" i="3" s="1"/>
  <c r="Y297" i="3"/>
  <c r="Z297" i="3" s="1"/>
  <c r="Y209" i="3"/>
  <c r="Z209" i="3" s="1"/>
  <c r="Y210" i="3"/>
  <c r="Z210" i="3" s="1"/>
  <c r="Y211" i="3"/>
  <c r="Z211" i="3" s="1"/>
  <c r="Y212" i="3"/>
  <c r="Z212" i="3" s="1"/>
  <c r="Y213" i="3"/>
  <c r="Z213" i="3" s="1"/>
  <c r="Y214" i="3"/>
  <c r="Z214" i="3" s="1"/>
  <c r="Y215" i="3"/>
  <c r="Z215" i="3" s="1"/>
  <c r="Y216" i="3"/>
  <c r="Z216" i="3" s="1"/>
  <c r="Y217" i="3"/>
  <c r="Z217" i="3" s="1"/>
  <c r="Y218" i="3"/>
  <c r="Z218" i="3" s="1"/>
  <c r="Y219" i="3"/>
  <c r="Z219" i="3" s="1"/>
  <c r="Y220" i="3"/>
  <c r="Z220" i="3" s="1"/>
  <c r="Y221" i="3"/>
  <c r="Z221" i="3" s="1"/>
  <c r="Y222" i="3"/>
  <c r="Z222" i="3" s="1"/>
  <c r="Y223" i="3"/>
  <c r="Z223" i="3" s="1"/>
  <c r="Y224" i="3"/>
  <c r="Z224" i="3" s="1"/>
  <c r="Y225" i="3"/>
  <c r="Z225" i="3" s="1"/>
  <c r="Y226" i="3"/>
  <c r="Z226" i="3" s="1"/>
  <c r="Y227" i="3"/>
  <c r="Z227" i="3" s="1"/>
  <c r="Y228" i="3"/>
  <c r="Z228" i="3" s="1"/>
  <c r="Y229" i="3"/>
  <c r="Z229" i="3" s="1"/>
  <c r="Y230" i="3"/>
  <c r="Z230" i="3" s="1"/>
  <c r="Y231" i="3"/>
  <c r="Z231" i="3" s="1"/>
  <c r="Y232" i="3"/>
  <c r="Z232" i="3" s="1"/>
  <c r="Y233" i="3"/>
  <c r="Z233" i="3" s="1"/>
  <c r="Y234" i="3"/>
  <c r="Z234" i="3" s="1"/>
  <c r="Y235" i="3"/>
  <c r="Z235" i="3" s="1"/>
  <c r="Y236" i="3"/>
  <c r="Z236" i="3" s="1"/>
  <c r="Y237" i="3"/>
  <c r="Z237" i="3" s="1"/>
  <c r="Y238" i="3"/>
  <c r="Z238" i="3" s="1"/>
  <c r="Y239" i="3"/>
  <c r="Z239" i="3" s="1"/>
  <c r="Y240" i="3"/>
  <c r="Z240" i="3" s="1"/>
  <c r="Y241" i="3"/>
  <c r="Z241" i="3" s="1"/>
  <c r="Y242" i="3"/>
  <c r="Z242" i="3" s="1"/>
  <c r="Y243" i="3"/>
  <c r="Z243" i="3" s="1"/>
  <c r="Y244" i="3"/>
  <c r="Z244" i="3" s="1"/>
  <c r="Y245" i="3"/>
  <c r="Z245" i="3" s="1"/>
  <c r="Y246" i="3"/>
  <c r="Z246" i="3" s="1"/>
  <c r="Y247" i="3"/>
  <c r="Z247" i="3" s="1"/>
  <c r="Y248" i="3"/>
  <c r="Z248" i="3" s="1"/>
  <c r="Y249" i="3"/>
  <c r="Z249" i="3" s="1"/>
  <c r="Y250" i="3"/>
  <c r="Z250" i="3" s="1"/>
  <c r="Y251" i="3"/>
  <c r="Z251" i="3" s="1"/>
  <c r="Y252" i="3"/>
  <c r="Z252" i="3" s="1"/>
  <c r="Y253" i="3"/>
  <c r="Z253" i="3" s="1"/>
  <c r="Y254" i="3"/>
  <c r="Z254" i="3" s="1"/>
  <c r="Y255" i="3"/>
  <c r="Z255" i="3" s="1"/>
  <c r="Y256" i="3"/>
  <c r="Z256" i="3" s="1"/>
  <c r="Y257" i="3"/>
  <c r="Z257" i="3" s="1"/>
  <c r="Y258" i="3"/>
  <c r="Z258" i="3" s="1"/>
  <c r="Y259" i="3"/>
  <c r="Z259" i="3" s="1"/>
  <c r="Y260" i="3"/>
  <c r="Z260" i="3" s="1"/>
  <c r="Y261" i="3"/>
  <c r="Z261" i="3" s="1"/>
  <c r="Y262" i="3"/>
  <c r="Z262" i="3" s="1"/>
  <c r="Y263" i="3"/>
  <c r="Z263" i="3" s="1"/>
  <c r="Y264" i="3"/>
  <c r="Z264" i="3" s="1"/>
  <c r="Y265" i="3"/>
  <c r="Z265" i="3" s="1"/>
  <c r="Y266" i="3"/>
  <c r="Z266" i="3" s="1"/>
  <c r="Y267" i="3"/>
  <c r="Z267" i="3" s="1"/>
  <c r="Y268" i="3"/>
  <c r="Z268" i="3" s="1"/>
  <c r="Y269" i="3"/>
  <c r="Z269" i="3" s="1"/>
  <c r="Y270" i="3"/>
  <c r="Z270" i="3" s="1"/>
  <c r="Y271" i="3"/>
  <c r="Z271" i="3" s="1"/>
  <c r="Y272" i="3"/>
  <c r="Z272" i="3" s="1"/>
  <c r="Y273" i="3"/>
  <c r="Z273" i="3" s="1"/>
  <c r="Y274" i="3"/>
  <c r="Z274" i="3" s="1"/>
  <c r="Y275" i="3"/>
  <c r="Z275" i="3" s="1"/>
  <c r="Y276" i="3"/>
  <c r="Z276" i="3" s="1"/>
  <c r="Y277" i="3"/>
  <c r="Z277" i="3" s="1"/>
  <c r="Y278" i="3"/>
  <c r="Z278" i="3" s="1"/>
  <c r="Y279" i="3"/>
  <c r="Z279" i="3" s="1"/>
  <c r="Y280" i="3"/>
  <c r="Z280" i="3" s="1"/>
  <c r="Y281" i="3"/>
  <c r="Z281" i="3" s="1"/>
  <c r="Y282" i="3"/>
  <c r="Z282" i="3" s="1"/>
  <c r="Y283" i="3"/>
  <c r="Z283" i="3" s="1"/>
  <c r="Y284" i="3"/>
  <c r="Z284" i="3" s="1"/>
  <c r="Y285" i="3"/>
  <c r="Z285" i="3" s="1"/>
  <c r="Y286" i="3"/>
  <c r="Z286" i="3" s="1"/>
  <c r="Y287" i="3"/>
  <c r="Z287" i="3" s="1"/>
  <c r="Y288" i="3"/>
  <c r="Z288" i="3" s="1"/>
  <c r="Y289" i="3"/>
  <c r="Z289" i="3" s="1"/>
  <c r="Y290" i="3"/>
  <c r="Z290" i="3" s="1"/>
  <c r="Y291" i="3"/>
  <c r="Z291" i="3" s="1"/>
  <c r="Y292" i="3"/>
  <c r="Z292" i="3" s="1"/>
  <c r="Y293" i="3"/>
  <c r="Z293" i="3" s="1"/>
  <c r="Y294" i="3"/>
  <c r="Z294" i="3" s="1"/>
  <c r="Y295" i="3"/>
  <c r="Z295" i="3" s="1"/>
  <c r="Y296" i="3"/>
  <c r="Z296" i="3" s="1"/>
  <c r="Y298" i="3"/>
  <c r="Z298" i="3" s="1"/>
  <c r="Y299" i="3"/>
  <c r="Z299" i="3" s="1"/>
  <c r="Y300" i="3"/>
  <c r="Z300" i="3" s="1"/>
  <c r="Y301" i="3"/>
  <c r="Z301" i="3" s="1"/>
  <c r="Y302" i="3"/>
  <c r="Z302" i="3" s="1"/>
  <c r="Y303" i="3"/>
  <c r="Z303" i="3" s="1"/>
  <c r="Y304" i="3"/>
  <c r="Z304" i="3" s="1"/>
  <c r="Y305" i="3"/>
  <c r="Z305" i="3" s="1"/>
  <c r="Y306" i="3"/>
  <c r="Z306" i="3" s="1"/>
  <c r="Y307" i="3"/>
  <c r="Z307" i="3" s="1"/>
  <c r="Y308" i="3"/>
  <c r="Z308" i="3" s="1"/>
  <c r="Y309" i="3"/>
  <c r="Z309" i="3" s="1"/>
  <c r="Y310" i="3"/>
  <c r="Z310" i="3" s="1"/>
  <c r="Y311" i="3"/>
  <c r="Z311" i="3" s="1"/>
  <c r="Y312" i="3"/>
  <c r="Z312" i="3" s="1"/>
  <c r="Y313" i="3"/>
  <c r="Z313" i="3" s="1"/>
  <c r="Y314" i="3"/>
  <c r="Z314" i="3" s="1"/>
  <c r="Y315" i="3"/>
  <c r="Z315" i="3" s="1"/>
  <c r="Y316" i="3"/>
  <c r="Z316" i="3" s="1"/>
  <c r="Y317" i="3"/>
  <c r="Z317" i="3" s="1"/>
  <c r="Y318" i="3"/>
  <c r="Z318" i="3" s="1"/>
  <c r="Y319" i="3"/>
  <c r="Z319" i="3" s="1"/>
  <c r="Y320" i="3"/>
  <c r="Z320" i="3" s="1"/>
  <c r="Y321" i="3"/>
  <c r="Z321" i="3" s="1"/>
  <c r="Y322" i="3"/>
  <c r="Z322" i="3" s="1"/>
  <c r="Y323" i="3"/>
  <c r="Z323" i="3" s="1"/>
  <c r="Y324" i="3"/>
  <c r="Z324" i="3" s="1"/>
  <c r="Y325" i="3"/>
  <c r="Z325" i="3" s="1"/>
  <c r="Y326" i="3"/>
  <c r="Z326" i="3" s="1"/>
  <c r="Y327" i="3"/>
  <c r="Z327" i="3" s="1"/>
  <c r="Y328" i="3"/>
  <c r="Z328" i="3" s="1"/>
  <c r="Y329" i="3"/>
  <c r="Z329" i="3" s="1"/>
  <c r="Y330" i="3"/>
  <c r="Z330" i="3" s="1"/>
  <c r="Y331" i="3"/>
  <c r="Z331" i="3" s="1"/>
  <c r="Y332" i="3"/>
  <c r="Z332" i="3" s="1"/>
  <c r="Y333" i="3"/>
  <c r="Z333" i="3" s="1"/>
  <c r="Y334" i="3"/>
  <c r="Z334" i="3" s="1"/>
  <c r="Y335" i="3"/>
  <c r="Z335" i="3" s="1"/>
  <c r="Y336" i="3"/>
  <c r="Z336" i="3" s="1"/>
  <c r="Y337" i="3"/>
  <c r="Z337" i="3" s="1"/>
  <c r="Y338" i="3"/>
  <c r="Z338" i="3" s="1"/>
  <c r="Y339" i="3"/>
  <c r="Z339" i="3" s="1"/>
  <c r="Y340" i="3"/>
  <c r="Z340" i="3" s="1"/>
  <c r="Y341" i="3"/>
  <c r="Z341" i="3" s="1"/>
  <c r="Y342" i="3"/>
  <c r="Z342" i="3" s="1"/>
  <c r="Y343" i="3"/>
  <c r="Z343" i="3" s="1"/>
  <c r="Y344" i="3"/>
  <c r="Z344" i="3" s="1"/>
  <c r="Y345" i="3"/>
  <c r="Z345" i="3" s="1"/>
  <c r="Y346" i="3"/>
  <c r="Z346" i="3" s="1"/>
  <c r="Y347" i="3"/>
  <c r="Z347" i="3" s="1"/>
  <c r="Y348" i="3"/>
  <c r="Z348" i="3" s="1"/>
  <c r="Y349" i="3"/>
  <c r="Z349" i="3" s="1"/>
  <c r="Y350" i="3"/>
  <c r="Z350" i="3" s="1"/>
  <c r="Y351" i="3"/>
  <c r="Z351" i="3" s="1"/>
  <c r="Y352" i="3"/>
  <c r="Z352" i="3" s="1"/>
  <c r="Y353" i="3"/>
  <c r="Z353" i="3" s="1"/>
  <c r="Y354" i="3"/>
  <c r="Z354" i="3" s="1"/>
  <c r="Y355" i="3"/>
  <c r="Z355" i="3" s="1"/>
  <c r="Y356" i="3"/>
  <c r="Z356" i="3" s="1"/>
  <c r="Y357" i="3"/>
  <c r="Z357" i="3" s="1"/>
  <c r="Y358" i="3"/>
  <c r="Z358" i="3" s="1"/>
  <c r="Y359" i="3"/>
  <c r="Z359" i="3" s="1"/>
  <c r="Y360" i="3"/>
  <c r="Z360" i="3" s="1"/>
  <c r="Y361" i="3"/>
  <c r="Z361" i="3" s="1"/>
  <c r="Y362" i="3"/>
  <c r="Z362" i="3" s="1"/>
  <c r="Y363" i="3"/>
  <c r="Z363" i="3" s="1"/>
  <c r="Y364" i="3"/>
  <c r="Z364" i="3" s="1"/>
  <c r="Y365" i="3"/>
  <c r="Z365" i="3" s="1"/>
  <c r="Y366" i="3"/>
  <c r="Z366" i="3" s="1"/>
  <c r="Y367" i="3"/>
  <c r="Z367" i="3" s="1"/>
  <c r="Y368" i="3"/>
  <c r="Z368" i="3" s="1"/>
  <c r="Y369" i="3"/>
  <c r="Z369" i="3" s="1"/>
  <c r="Y370" i="3"/>
  <c r="Z370" i="3" s="1"/>
  <c r="Y371" i="3"/>
  <c r="Z371" i="3" s="1"/>
  <c r="Y372" i="3"/>
  <c r="Z372" i="3" s="1"/>
  <c r="Y373" i="3"/>
  <c r="Z373" i="3" s="1"/>
  <c r="Y374" i="3"/>
  <c r="Z374" i="3" s="1"/>
  <c r="Y375" i="3"/>
  <c r="Z375" i="3" s="1"/>
  <c r="Y376" i="3"/>
  <c r="Z376" i="3" s="1"/>
  <c r="Y377" i="3"/>
  <c r="Z377" i="3" s="1"/>
  <c r="Y378" i="3"/>
  <c r="Z378" i="3" s="1"/>
  <c r="Y379" i="3"/>
  <c r="Z379" i="3" s="1"/>
  <c r="Y380" i="3"/>
  <c r="Z380" i="3" s="1"/>
  <c r="Y381" i="3"/>
  <c r="Z381" i="3" s="1"/>
  <c r="Y382" i="3"/>
  <c r="Z382" i="3" s="1"/>
  <c r="Y383" i="3"/>
  <c r="Z383" i="3" s="1"/>
  <c r="Y384" i="3"/>
  <c r="Z384" i="3" s="1"/>
  <c r="Y385" i="3"/>
  <c r="Z385" i="3" s="1"/>
  <c r="Y386" i="3"/>
  <c r="Z386" i="3" s="1"/>
  <c r="Y387" i="3"/>
  <c r="Z387" i="3" s="1"/>
  <c r="Y388" i="3"/>
  <c r="Z388" i="3" s="1"/>
  <c r="Y389" i="3"/>
  <c r="Z389" i="3" s="1"/>
  <c r="Y390" i="3"/>
  <c r="Z390" i="3" s="1"/>
  <c r="Y391" i="3"/>
  <c r="Z391" i="3" s="1"/>
  <c r="Y392" i="3"/>
  <c r="Z392" i="3" s="1"/>
  <c r="Y393" i="3"/>
  <c r="Z393" i="3" s="1"/>
  <c r="Y394" i="3"/>
  <c r="Z394" i="3" s="1"/>
  <c r="Y395" i="3"/>
  <c r="Z395" i="3" s="1"/>
  <c r="Y396" i="3"/>
  <c r="Z396" i="3" s="1"/>
  <c r="Y397" i="3"/>
  <c r="Z397" i="3" s="1"/>
  <c r="Y398" i="3"/>
  <c r="Z398" i="3" s="1"/>
  <c r="Y399" i="3"/>
  <c r="Z399" i="3" s="1"/>
  <c r="Y400" i="3"/>
  <c r="Z400" i="3" s="1"/>
  <c r="Y401" i="3"/>
  <c r="Z401" i="3" s="1"/>
  <c r="Y402" i="3"/>
  <c r="Z402" i="3" s="1"/>
  <c r="Y403" i="3"/>
  <c r="Z403" i="3" s="1"/>
  <c r="Y404" i="3"/>
  <c r="Z404" i="3" s="1"/>
  <c r="Y405" i="3"/>
  <c r="Z405" i="3" s="1"/>
  <c r="Y406" i="3"/>
  <c r="Z406" i="3" s="1"/>
  <c r="Y407" i="3"/>
  <c r="Z407" i="3" s="1"/>
  <c r="Y408" i="3"/>
  <c r="Z408" i="3" s="1"/>
  <c r="Y409" i="3"/>
  <c r="Z409" i="3" s="1"/>
  <c r="Y410" i="3"/>
  <c r="Z410" i="3" s="1"/>
  <c r="Y411" i="3"/>
  <c r="Z411" i="3" s="1"/>
  <c r="Y413" i="3"/>
  <c r="Z413" i="3" s="1"/>
  <c r="Y414" i="3"/>
  <c r="Z414" i="3" s="1"/>
  <c r="Y415" i="3"/>
  <c r="Z415" i="3" s="1"/>
  <c r="Y416" i="3"/>
  <c r="Z416" i="3" s="1"/>
  <c r="Y417" i="3"/>
  <c r="Z417" i="3" s="1"/>
  <c r="Y418" i="3"/>
  <c r="Z418" i="3" s="1"/>
  <c r="Y419" i="3"/>
  <c r="Z419" i="3" s="1"/>
  <c r="Y420" i="3"/>
  <c r="Z420" i="3" s="1"/>
  <c r="Y421" i="3"/>
  <c r="Z421" i="3" s="1"/>
  <c r="Y422" i="3"/>
  <c r="Z422" i="3" s="1"/>
  <c r="Y423" i="3"/>
  <c r="Z423" i="3" s="1"/>
  <c r="Y424" i="3"/>
  <c r="Z424" i="3" s="1"/>
  <c r="Y425" i="3"/>
  <c r="Z425" i="3" s="1"/>
  <c r="Y426" i="3"/>
  <c r="Z426" i="3" s="1"/>
  <c r="Y427" i="3"/>
  <c r="Z427" i="3" s="1"/>
  <c r="Y428" i="3"/>
  <c r="Z428" i="3" s="1"/>
  <c r="Y429" i="3"/>
  <c r="Z429" i="3" s="1"/>
  <c r="Y430" i="3"/>
  <c r="Z430" i="3" s="1"/>
  <c r="Y431" i="3"/>
  <c r="Z431" i="3" s="1"/>
  <c r="Y432" i="3"/>
  <c r="Z432" i="3" s="1"/>
  <c r="Y433" i="3"/>
  <c r="Z433" i="3" s="1"/>
  <c r="Y434" i="3"/>
  <c r="Z434" i="3" s="1"/>
  <c r="Y435" i="3"/>
  <c r="Z435" i="3" s="1"/>
  <c r="Y436" i="3"/>
  <c r="Z436" i="3" s="1"/>
  <c r="Y438" i="3"/>
  <c r="Z438" i="3" s="1"/>
  <c r="Y439" i="3"/>
  <c r="Z439" i="3" s="1"/>
  <c r="Y440" i="3"/>
  <c r="Z440" i="3" s="1"/>
  <c r="Y441" i="3"/>
  <c r="Z441" i="3" s="1"/>
  <c r="Y442" i="3"/>
  <c r="Z442" i="3" s="1"/>
  <c r="Y443" i="3"/>
  <c r="Z443" i="3" s="1"/>
  <c r="Y444" i="3"/>
  <c r="Z444" i="3" s="1"/>
  <c r="Y445" i="3"/>
  <c r="Z445" i="3" s="1"/>
  <c r="Y446" i="3"/>
  <c r="Z446" i="3" s="1"/>
  <c r="Y447" i="3"/>
  <c r="Z447" i="3" s="1"/>
  <c r="Y448" i="3"/>
  <c r="Z448" i="3" s="1"/>
  <c r="Y449" i="3"/>
  <c r="Z449" i="3" s="1"/>
  <c r="Y450" i="3"/>
  <c r="Z450" i="3" s="1"/>
  <c r="Y451" i="3"/>
  <c r="Z451" i="3" s="1"/>
  <c r="Y452" i="3"/>
  <c r="Z452" i="3" s="1"/>
  <c r="Y453" i="3"/>
  <c r="Z453" i="3" s="1"/>
  <c r="Y143" i="3"/>
  <c r="Z143" i="3" s="1"/>
  <c r="Y454" i="3"/>
  <c r="Z454" i="3" s="1"/>
  <c r="Y455" i="3"/>
  <c r="Z455" i="3" s="1"/>
  <c r="Y456" i="3"/>
  <c r="Z456" i="3" s="1"/>
  <c r="Y457" i="3"/>
  <c r="Z457" i="3" s="1"/>
  <c r="Y458" i="3"/>
  <c r="Z458" i="3" s="1"/>
  <c r="Y459" i="3"/>
  <c r="Z459" i="3" s="1"/>
  <c r="Y460" i="3"/>
  <c r="Z460" i="3" s="1"/>
  <c r="Y461" i="3"/>
  <c r="Z461" i="3" s="1"/>
  <c r="Y462" i="3"/>
  <c r="Z462" i="3" s="1"/>
  <c r="Y463" i="3"/>
  <c r="Z463" i="3" s="1"/>
  <c r="Y464" i="3"/>
  <c r="Z464" i="3" s="1"/>
  <c r="Y465" i="3"/>
  <c r="Z465" i="3" s="1"/>
  <c r="Y466" i="3"/>
  <c r="Z466" i="3" s="1"/>
  <c r="Y467" i="3"/>
  <c r="Z467" i="3" s="1"/>
  <c r="Y468" i="3"/>
  <c r="Z468" i="3" s="1"/>
  <c r="Y469" i="3"/>
  <c r="Z469" i="3" s="1"/>
  <c r="Y470" i="3"/>
  <c r="Z470" i="3" s="1"/>
  <c r="Y471" i="3"/>
  <c r="Z471" i="3" s="1"/>
  <c r="Y472" i="3"/>
  <c r="Z472" i="3" s="1"/>
  <c r="Y473" i="3"/>
  <c r="Z473" i="3" s="1"/>
  <c r="Y474" i="3"/>
  <c r="Z474" i="3" s="1"/>
  <c r="Y475" i="3"/>
  <c r="Z475" i="3" s="1"/>
  <c r="Y476" i="3"/>
  <c r="Z476" i="3" s="1"/>
  <c r="Y477" i="3"/>
  <c r="Z477" i="3" s="1"/>
  <c r="Y478" i="3"/>
  <c r="Z478" i="3" s="1"/>
  <c r="Y479" i="3"/>
  <c r="Z479" i="3" s="1"/>
  <c r="Y17" i="3"/>
  <c r="Z17" i="3" s="1"/>
  <c r="F31" i="3" l="1"/>
  <c r="F61" i="3" l="1"/>
  <c r="F203" i="3"/>
  <c r="F92" i="3"/>
  <c r="F475" i="3" l="1"/>
  <c r="F472" i="3"/>
  <c r="F471" i="3"/>
  <c r="F469" i="3"/>
  <c r="F468" i="3"/>
  <c r="F466" i="3"/>
  <c r="F464" i="3"/>
  <c r="F462" i="3"/>
  <c r="F458" i="3"/>
  <c r="F457" i="3"/>
  <c r="F455" i="3"/>
  <c r="F143" i="3"/>
  <c r="F449" i="3"/>
  <c r="F448" i="3"/>
  <c r="F440" i="3"/>
  <c r="F439" i="3"/>
  <c r="F438" i="3"/>
  <c r="F435" i="3"/>
  <c r="F434" i="3"/>
  <c r="F433" i="3"/>
  <c r="F429" i="3"/>
  <c r="F428" i="3"/>
  <c r="F423" i="3"/>
  <c r="F411" i="3"/>
  <c r="F410" i="3"/>
  <c r="F398" i="3"/>
  <c r="F393" i="3"/>
  <c r="F391" i="3"/>
  <c r="F390" i="3"/>
  <c r="F389" i="3"/>
  <c r="F388" i="3"/>
  <c r="F387" i="3"/>
  <c r="F386" i="3"/>
  <c r="F384" i="3"/>
  <c r="F380" i="3"/>
  <c r="F379" i="3"/>
  <c r="F378" i="3"/>
  <c r="F377" i="3"/>
  <c r="F376" i="3"/>
  <c r="F375" i="3"/>
  <c r="F371" i="3"/>
  <c r="F367" i="3"/>
  <c r="F366" i="3"/>
  <c r="F365" i="3"/>
  <c r="F364" i="3"/>
  <c r="F357" i="3"/>
  <c r="F356" i="3"/>
  <c r="F355" i="3"/>
  <c r="F352" i="3"/>
  <c r="F350" i="3"/>
  <c r="F349" i="3"/>
  <c r="F347" i="3"/>
  <c r="F344" i="3"/>
  <c r="F343" i="3"/>
  <c r="F342" i="3"/>
  <c r="F341" i="3"/>
  <c r="F338" i="3"/>
  <c r="F337" i="3"/>
  <c r="F333" i="3"/>
  <c r="F330" i="3"/>
  <c r="F326" i="3"/>
  <c r="F324" i="3"/>
  <c r="F323" i="3"/>
  <c r="F320" i="3"/>
  <c r="F319" i="3"/>
  <c r="F318" i="3"/>
  <c r="F317" i="3"/>
  <c r="F313" i="3"/>
  <c r="F312" i="3"/>
  <c r="F311" i="3"/>
  <c r="F309" i="3"/>
  <c r="F306" i="3"/>
  <c r="F302" i="3"/>
  <c r="F301" i="3"/>
  <c r="F298" i="3"/>
  <c r="F292" i="3"/>
  <c r="F290" i="3"/>
  <c r="F284" i="3"/>
  <c r="F283" i="3"/>
  <c r="F281" i="3"/>
  <c r="F280" i="3"/>
  <c r="F275" i="3"/>
  <c r="F271" i="3"/>
  <c r="F270" i="3"/>
  <c r="F269" i="3"/>
  <c r="F265" i="3"/>
  <c r="F264" i="3"/>
  <c r="F263" i="3"/>
  <c r="F259" i="3"/>
  <c r="F256" i="3"/>
  <c r="F253" i="3"/>
  <c r="F246" i="3"/>
  <c r="F245" i="3"/>
  <c r="F242" i="3"/>
  <c r="F241" i="3"/>
  <c r="F239" i="3"/>
  <c r="F235" i="3"/>
  <c r="F234" i="3"/>
  <c r="F233" i="3"/>
  <c r="F231" i="3"/>
  <c r="F230" i="3"/>
  <c r="F226" i="3"/>
  <c r="F217" i="3"/>
  <c r="F211" i="3"/>
  <c r="F210" i="3"/>
  <c r="F209" i="3"/>
  <c r="F204" i="3"/>
  <c r="F196" i="3"/>
  <c r="F195" i="3"/>
  <c r="F194" i="3"/>
  <c r="F189" i="3"/>
  <c r="F188" i="3"/>
  <c r="F18" i="3"/>
  <c r="F185" i="3"/>
  <c r="F181" i="3"/>
  <c r="F178" i="3"/>
  <c r="F172" i="3"/>
  <c r="F167" i="3"/>
  <c r="F165" i="3"/>
  <c r="F163" i="3"/>
  <c r="F162" i="3"/>
  <c r="F161" i="3"/>
  <c r="F152" i="3"/>
  <c r="F147" i="3"/>
  <c r="F141" i="3"/>
  <c r="F139" i="3"/>
  <c r="F138" i="3"/>
  <c r="F132" i="3"/>
  <c r="F131" i="3"/>
  <c r="F130" i="3"/>
  <c r="F123" i="3"/>
  <c r="F117" i="3"/>
  <c r="F113" i="3"/>
  <c r="F111" i="3"/>
  <c r="F105" i="3"/>
  <c r="F104" i="3"/>
  <c r="F103" i="3"/>
  <c r="F102" i="3"/>
  <c r="F99" i="3"/>
  <c r="F98" i="3"/>
  <c r="F96" i="3"/>
  <c r="F93" i="3"/>
  <c r="F90" i="3"/>
  <c r="F89" i="3"/>
  <c r="F84" i="3"/>
  <c r="F300" i="3"/>
  <c r="F79" i="3"/>
  <c r="F77" i="3"/>
  <c r="F76" i="3"/>
  <c r="F70" i="3"/>
  <c r="F67" i="3"/>
  <c r="F65" i="3"/>
  <c r="F58" i="3"/>
  <c r="F57" i="3"/>
  <c r="F46" i="3"/>
  <c r="F43" i="3"/>
  <c r="F42" i="3"/>
  <c r="F41" i="3"/>
  <c r="F32" i="3"/>
  <c r="F19" i="3"/>
  <c r="F112" i="3"/>
  <c r="F14" i="3"/>
  <c r="F12" i="3"/>
  <c r="F9" i="3"/>
  <c r="F17" i="3"/>
  <c r="F4" i="3"/>
  <c r="F5" i="3"/>
  <c r="F6" i="3"/>
  <c r="F7" i="3"/>
  <c r="F8" i="3"/>
  <c r="F10" i="3"/>
  <c r="F11" i="3"/>
  <c r="F13" i="3"/>
  <c r="F15" i="3"/>
  <c r="F49" i="3"/>
  <c r="F16" i="3"/>
  <c r="F20" i="3"/>
  <c r="F21" i="3"/>
  <c r="F22" i="3"/>
  <c r="F23" i="3"/>
  <c r="F24" i="3"/>
  <c r="F25" i="3"/>
  <c r="F26" i="3"/>
  <c r="F27" i="3"/>
  <c r="F28" i="3"/>
  <c r="F29" i="3"/>
  <c r="F30" i="3"/>
  <c r="F33" i="3"/>
  <c r="F34" i="3"/>
  <c r="F36" i="3"/>
  <c r="F37" i="3"/>
  <c r="F38" i="3"/>
  <c r="F39" i="3"/>
  <c r="F80" i="3"/>
  <c r="F40" i="3"/>
  <c r="F44" i="3"/>
  <c r="F45" i="3"/>
  <c r="F47" i="3"/>
  <c r="F50" i="3"/>
  <c r="F51" i="3"/>
  <c r="F52" i="3"/>
  <c r="F53" i="3"/>
  <c r="F54" i="3"/>
  <c r="F55" i="3"/>
  <c r="F56" i="3"/>
  <c r="F59" i="3"/>
  <c r="F60" i="3"/>
  <c r="F62" i="3"/>
  <c r="F63" i="3"/>
  <c r="F64" i="3"/>
  <c r="F66" i="3"/>
  <c r="F68" i="3"/>
  <c r="F69" i="3"/>
  <c r="F71" i="3"/>
  <c r="F72" i="3"/>
  <c r="F73" i="3"/>
  <c r="F74" i="3"/>
  <c r="F75" i="3"/>
  <c r="F78" i="3"/>
  <c r="F81" i="3"/>
  <c r="F82" i="3"/>
  <c r="F83" i="3"/>
  <c r="F85" i="3"/>
  <c r="F86" i="3"/>
  <c r="F87" i="3"/>
  <c r="F88" i="3"/>
  <c r="F91" i="3"/>
  <c r="F94" i="3"/>
  <c r="F95" i="3"/>
  <c r="F97" i="3"/>
  <c r="F100" i="3"/>
  <c r="F101" i="3"/>
  <c r="F106" i="3"/>
  <c r="F107" i="3"/>
  <c r="F108" i="3"/>
  <c r="F109" i="3"/>
  <c r="F110" i="3"/>
  <c r="F114" i="3"/>
  <c r="F115" i="3"/>
  <c r="F116" i="3"/>
  <c r="F118" i="3"/>
  <c r="F119" i="3"/>
  <c r="F120" i="3"/>
  <c r="F121" i="3"/>
  <c r="F48" i="3"/>
  <c r="F122" i="3"/>
  <c r="F124" i="3"/>
  <c r="F125" i="3"/>
  <c r="F126" i="3"/>
  <c r="F127" i="3"/>
  <c r="F128" i="3"/>
  <c r="F129" i="3"/>
  <c r="F133" i="3"/>
  <c r="F134" i="3"/>
  <c r="F135" i="3"/>
  <c r="F136" i="3"/>
  <c r="F137" i="3"/>
  <c r="F140" i="3"/>
  <c r="F142" i="3"/>
  <c r="F144" i="3"/>
  <c r="F145" i="3"/>
  <c r="F146" i="3"/>
  <c r="F148" i="3"/>
  <c r="F149" i="3"/>
  <c r="F151" i="3"/>
  <c r="F153" i="3"/>
  <c r="F154" i="3"/>
  <c r="F155" i="3"/>
  <c r="F156" i="3"/>
  <c r="F157" i="3"/>
  <c r="F158" i="3"/>
  <c r="F159" i="3"/>
  <c r="F160" i="3"/>
  <c r="F164" i="3"/>
  <c r="F168" i="3"/>
  <c r="F169" i="3"/>
  <c r="F170" i="3"/>
  <c r="F171" i="3"/>
  <c r="F173" i="3"/>
  <c r="F174" i="3"/>
  <c r="F175" i="3"/>
  <c r="F176" i="3"/>
  <c r="F177" i="3"/>
  <c r="F179" i="3"/>
  <c r="F180" i="3"/>
  <c r="F182" i="3"/>
  <c r="F183" i="3"/>
  <c r="F184" i="3"/>
  <c r="F186" i="3"/>
  <c r="F187" i="3"/>
  <c r="F190" i="3"/>
  <c r="F191" i="3"/>
  <c r="F192" i="3"/>
  <c r="F193" i="3"/>
  <c r="F198" i="3"/>
  <c r="F197" i="3"/>
  <c r="F199" i="3"/>
  <c r="F200" i="3"/>
  <c r="F201" i="3"/>
  <c r="F202" i="3"/>
  <c r="F205" i="3"/>
  <c r="F206" i="3"/>
  <c r="F207" i="3"/>
  <c r="F208" i="3"/>
  <c r="F297" i="3"/>
  <c r="F212" i="3"/>
  <c r="F213" i="3"/>
  <c r="F214" i="3"/>
  <c r="F215" i="3"/>
  <c r="F216" i="3"/>
  <c r="F218" i="3"/>
  <c r="F219" i="3"/>
  <c r="F220" i="3"/>
  <c r="F221" i="3"/>
  <c r="F222" i="3"/>
  <c r="F223" i="3"/>
  <c r="F224" i="3"/>
  <c r="F225" i="3"/>
  <c r="F227" i="3"/>
  <c r="F228" i="3"/>
  <c r="F229" i="3"/>
  <c r="F232" i="3"/>
  <c r="F236" i="3"/>
  <c r="F237" i="3"/>
  <c r="F238" i="3"/>
  <c r="F240" i="3"/>
  <c r="F243" i="3"/>
  <c r="F244" i="3"/>
  <c r="F248" i="3"/>
  <c r="F249" i="3"/>
  <c r="F250" i="3"/>
  <c r="F251" i="3"/>
  <c r="F252" i="3"/>
  <c r="F254" i="3"/>
  <c r="F255" i="3"/>
  <c r="F257" i="3"/>
  <c r="F258" i="3"/>
  <c r="F260" i="3"/>
  <c r="F261" i="3"/>
  <c r="F262" i="3"/>
  <c r="F266" i="3"/>
  <c r="F267" i="3"/>
  <c r="F268" i="3"/>
  <c r="F272" i="3"/>
  <c r="F273" i="3"/>
  <c r="F274" i="3"/>
  <c r="F276" i="3"/>
  <c r="F277" i="3"/>
  <c r="F278" i="3"/>
  <c r="F279" i="3"/>
  <c r="F282" i="3"/>
  <c r="F285" i="3"/>
  <c r="F286" i="3"/>
  <c r="F287" i="3"/>
  <c r="F288" i="3"/>
  <c r="F289" i="3"/>
  <c r="F293" i="3"/>
  <c r="F294" i="3"/>
  <c r="F295" i="3"/>
  <c r="F296" i="3"/>
  <c r="F299" i="3"/>
  <c r="F303" i="3"/>
  <c r="F304" i="3"/>
  <c r="F305" i="3"/>
  <c r="F307" i="3"/>
  <c r="F308" i="3"/>
  <c r="F310" i="3"/>
  <c r="F314" i="3"/>
  <c r="F315" i="3"/>
  <c r="F316" i="3"/>
  <c r="F321" i="3"/>
  <c r="F322" i="3"/>
  <c r="F325" i="3"/>
  <c r="F327" i="3"/>
  <c r="F328" i="3"/>
  <c r="F331" i="3"/>
  <c r="F332" i="3"/>
  <c r="F334" i="3"/>
  <c r="F335" i="3"/>
  <c r="F336" i="3"/>
  <c r="F339" i="3"/>
  <c r="F340" i="3"/>
  <c r="F345" i="3"/>
  <c r="F346" i="3"/>
  <c r="F348" i="3"/>
  <c r="F351" i="3"/>
  <c r="F353" i="3"/>
  <c r="F354" i="3"/>
  <c r="F358" i="3"/>
  <c r="F359" i="3"/>
  <c r="F360" i="3"/>
  <c r="F361" i="3"/>
  <c r="F362" i="3"/>
  <c r="F363" i="3"/>
  <c r="F368" i="3"/>
  <c r="F369" i="3"/>
  <c r="F370" i="3"/>
  <c r="F372" i="3"/>
  <c r="F373" i="3"/>
  <c r="F374" i="3"/>
  <c r="F381" i="3"/>
  <c r="F382" i="3"/>
  <c r="F383" i="3"/>
  <c r="F385" i="3"/>
  <c r="F392" i="3"/>
  <c r="F394" i="3"/>
  <c r="F395" i="3"/>
  <c r="F396" i="3"/>
  <c r="F397" i="3"/>
  <c r="F399" i="3"/>
  <c r="F400" i="3"/>
  <c r="F402" i="3"/>
  <c r="F403" i="3"/>
  <c r="F404" i="3"/>
  <c r="F405" i="3"/>
  <c r="F406" i="3"/>
  <c r="F407" i="3"/>
  <c r="F408" i="3"/>
  <c r="F409" i="3"/>
  <c r="F413" i="3"/>
  <c r="F414" i="3"/>
  <c r="F415" i="3"/>
  <c r="F416" i="3"/>
  <c r="F417" i="3"/>
  <c r="F418" i="3"/>
  <c r="F419" i="3"/>
  <c r="F420" i="3"/>
  <c r="F421" i="3"/>
  <c r="F422" i="3"/>
  <c r="F424" i="3"/>
  <c r="F425" i="3"/>
  <c r="F426" i="3"/>
  <c r="F427" i="3"/>
  <c r="F430" i="3"/>
  <c r="F431" i="3"/>
  <c r="F432" i="3"/>
  <c r="F436" i="3"/>
  <c r="F441" i="3"/>
  <c r="F442" i="3"/>
  <c r="F443" i="3"/>
  <c r="F444" i="3"/>
  <c r="F445" i="3"/>
  <c r="F446" i="3"/>
  <c r="F447" i="3"/>
  <c r="F450" i="3"/>
  <c r="F451" i="3"/>
  <c r="F452" i="3"/>
  <c r="F453" i="3"/>
  <c r="F454" i="3"/>
  <c r="F456" i="3"/>
  <c r="F459" i="3"/>
  <c r="F460" i="3"/>
  <c r="F461" i="3"/>
  <c r="F463" i="3"/>
  <c r="F467" i="3"/>
  <c r="F470" i="3"/>
  <c r="F474" i="3"/>
  <c r="F476" i="3"/>
  <c r="F477" i="3"/>
  <c r="F478" i="3"/>
  <c r="F479" i="3"/>
  <c r="F35" i="3"/>
  <c r="AC480" i="3" l="1"/>
  <c r="AB480" i="3"/>
  <c r="AA480" i="3"/>
  <c r="F480" i="3"/>
  <c r="AB481" i="3" s="1"/>
  <c r="AD480" i="3" l="1"/>
  <c r="AE480" i="3" s="1"/>
  <c r="AB482" i="3"/>
  <c r="AB483" i="3" s="1"/>
  <c r="AC481" i="3"/>
  <c r="AC482" i="3" s="1"/>
  <c r="AC483" i="3" s="1"/>
  <c r="AA481" i="3"/>
  <c r="AA482" i="3" s="1"/>
  <c r="AA483" i="3" s="1"/>
</calcChain>
</file>

<file path=xl/sharedStrings.xml><?xml version="1.0" encoding="utf-8"?>
<sst xmlns="http://schemas.openxmlformats.org/spreadsheetml/2006/main" count="5282" uniqueCount="1477">
  <si>
    <t>REGIOON</t>
  </si>
  <si>
    <t>KOONDINDEKS</t>
  </si>
  <si>
    <t>TEE NR</t>
  </si>
  <si>
    <t>TEE NIMETUS</t>
  </si>
  <si>
    <t>ALG KM</t>
  </si>
  <si>
    <t>LÕPP KM</t>
  </si>
  <si>
    <t>Pikkus m</t>
  </si>
  <si>
    <t>LIIKLUSSAGEDUS autot/ööp</t>
  </si>
  <si>
    <t>TOLMUTÕTJE MEETODI OSAKAAL, %</t>
  </si>
  <si>
    <t>LIIKLUSSAGEDUSE TEGUR</t>
  </si>
  <si>
    <t>RASKELIIKLUSE TEGUR</t>
  </si>
  <si>
    <t>BUSSILIINIDE TEGUR</t>
  </si>
  <si>
    <t>TOLMU MÕJU TEGUR</t>
  </si>
  <si>
    <t>TEE KASUTAJATE TEGUR</t>
  </si>
  <si>
    <t>MÄRKUSED</t>
  </si>
  <si>
    <t>KRUUSATEE VÄLJAEHITAMISE TASEME OSAKAAL, %</t>
  </si>
  <si>
    <t>MULDE LAIUSE OSAKAAL, %</t>
  </si>
  <si>
    <t>MAAKOND</t>
  </si>
  <si>
    <t>KOV%</t>
  </si>
  <si>
    <t>KOV TEGUR</t>
  </si>
  <si>
    <t>KOVPR%</t>
  </si>
  <si>
    <t>Objektide nimekiri teeregistri seisuga 12.03.2026a</t>
  </si>
  <si>
    <t>KOHALIK OMAVALITSUS</t>
  </si>
  <si>
    <t>Räpina-Kahkva tee</t>
  </si>
  <si>
    <t>Lõuna-Eesti</t>
  </si>
  <si>
    <t>Rõuge - Vastse-Roosa tee</t>
  </si>
  <si>
    <t>EI:72.0% kaltsiumkloriid:28.0%</t>
  </si>
  <si>
    <t>Uniküla - Vastse-Kuuste tee</t>
  </si>
  <si>
    <t>Kosova-Vooreküla tee</t>
  </si>
  <si>
    <t>Kirmsi-Kanassaare tee</t>
  </si>
  <si>
    <t>Sihva-Vidrike-Kärgula-Järvere tee</t>
  </si>
  <si>
    <t>Mõniste-Tiitsa-Karisöödi tee</t>
  </si>
  <si>
    <t>Haaslava-Aadami-Uniküla tee</t>
  </si>
  <si>
    <t>Mooste-Kauksi tee</t>
  </si>
  <si>
    <t>Lindora - Vana-Vastseliina tee</t>
  </si>
  <si>
    <t>Pikakannu-Madala tee</t>
  </si>
  <si>
    <t>Kauksi-Terepi tee</t>
  </si>
  <si>
    <t>Puhja-Reku tee</t>
  </si>
  <si>
    <t>Lossiküla-Tiidu-Kooba tee</t>
  </si>
  <si>
    <t>Simuna-Vaiatu tee</t>
  </si>
  <si>
    <t>Karisilla-Rõsna tee</t>
  </si>
  <si>
    <t>Koosa-Kirepi-Metsakivi tee</t>
  </si>
  <si>
    <t>Pringi-Restu tee</t>
  </si>
  <si>
    <t>Kolmeristi-Pisisaare tee</t>
  </si>
  <si>
    <t>Ida-Eesti</t>
  </si>
  <si>
    <t>Räpina-Rasina tee</t>
  </si>
  <si>
    <t>Pangodi-Kodijärve tee</t>
  </si>
  <si>
    <t>Pülme-Vanamõisa tee</t>
  </si>
  <si>
    <t>Husari-Sooküla-Hinsa tee</t>
  </si>
  <si>
    <t>EI:80.0% kaltsiumkloriid:20.0%</t>
  </si>
  <si>
    <t>Voka-Sillamäe tee</t>
  </si>
  <si>
    <t>Ervita-Liusvere tee</t>
  </si>
  <si>
    <t>Põvvatu-Sahkapuu tee</t>
  </si>
  <si>
    <t>Sava-Sääsküla tee</t>
  </si>
  <si>
    <t>Mehikoorma-Meerapalu tee</t>
  </si>
  <si>
    <t>Vilaski-Iigaste tee</t>
  </si>
  <si>
    <t>Tooma tee</t>
  </si>
  <si>
    <t>Rosma-Tiike-Leevi tee</t>
  </si>
  <si>
    <t>Saatse-Perdaku tee</t>
  </si>
  <si>
    <t>EI:52.0% kaltsiumkloriid:48.0%</t>
  </si>
  <si>
    <t>Lauküla tee</t>
  </si>
  <si>
    <t>Tsooru-Krabi tee</t>
  </si>
  <si>
    <t>Värska-Podmotsa tee</t>
  </si>
  <si>
    <t>Liispõllu-Järvselja-Aravu tee</t>
  </si>
  <si>
    <t>Haabsaare-Saru tee</t>
  </si>
  <si>
    <t>Kanepi-Varbuse tee</t>
  </si>
  <si>
    <t>Niitsiku-Võmmorski tee</t>
  </si>
  <si>
    <t>Ervu-Konguta tee</t>
  </si>
  <si>
    <t>Otsa-Pindi tee</t>
  </si>
  <si>
    <t>Varstu-Tagakolga tee</t>
  </si>
  <si>
    <t>Kaude-Soomevere tee</t>
  </si>
  <si>
    <t>Toolamaa-Kureküla tee</t>
  </si>
  <si>
    <t>Rõõmu-Viira tee</t>
  </si>
  <si>
    <t>Lümatu-Urvaste-Koigu tee</t>
  </si>
  <si>
    <t>Helme-Oru tee</t>
  </si>
  <si>
    <t>EI:68.0% kaltsiumkloriid:32.0%</t>
  </si>
  <si>
    <t>Kallaste-Kokora-Sõõru tee</t>
  </si>
  <si>
    <t>Tammiku-Pööra tee</t>
  </si>
  <si>
    <t>Hanikase-Tamme tee</t>
  </si>
  <si>
    <t>Kiuma-Peraküla tee</t>
  </si>
  <si>
    <t>Sirvaste-Kitse tee</t>
  </si>
  <si>
    <t>Räpina-Aravu tee</t>
  </si>
  <si>
    <t>Vana-Kastre - Kastre - Võnnu tee</t>
  </si>
  <si>
    <t>Lasva-Pikakannu tee</t>
  </si>
  <si>
    <t>Kõnnu-Ahunapalu tee</t>
  </si>
  <si>
    <t>Väheru-Tagula-Lauküla tee</t>
  </si>
  <si>
    <t>Haabsaare-Kaika tee</t>
  </si>
  <si>
    <t>Kivijärve-Varbevere tee</t>
  </si>
  <si>
    <t>Raadama tee</t>
  </si>
  <si>
    <t>Kalme-Tammiste-Teedla tee</t>
  </si>
  <si>
    <t>Laurioru-Muhulaane tee</t>
  </si>
  <si>
    <t>Rahumäe-Kahkva tee</t>
  </si>
  <si>
    <t>Palli-Ruusmäe tee</t>
  </si>
  <si>
    <t>Kobratu-Ellia tee</t>
  </si>
  <si>
    <t>Iisaku-Varesmetsa tee</t>
  </si>
  <si>
    <t>Leedi-Sadala tee</t>
  </si>
  <si>
    <t>Seidla - Järva-Jaani tee</t>
  </si>
  <si>
    <t>Sookalduse-Selgise tee</t>
  </si>
  <si>
    <t>Taheva - Läti piiri tee</t>
  </si>
  <si>
    <t>Suislepa-Leebiku tee</t>
  </si>
  <si>
    <t>Vana-Vastseliina-Käänu tee</t>
  </si>
  <si>
    <t>Vana-Vastseliina-Panikovitsi tee</t>
  </si>
  <si>
    <t>Pikknurme-Härjanurme tee</t>
  </si>
  <si>
    <t>Vao-Päinurme-Sulustvere tee</t>
  </si>
  <si>
    <t>Miiaste-Nooritsmetsa tee</t>
  </si>
  <si>
    <t>Aakre-Pühaste tee</t>
  </si>
  <si>
    <t>Vastsemõisa-Truuta tee</t>
  </si>
  <si>
    <t>Tõrva-Jeti-Valgjärve tee</t>
  </si>
  <si>
    <t>Laiusevälja-Toovere tee</t>
  </si>
  <si>
    <t>Kõpu-Tapiku tee</t>
  </si>
  <si>
    <t>Rähni-Rahinge tee</t>
  </si>
  <si>
    <t>Uueküla-Karijärve tee</t>
  </si>
  <si>
    <t>Kirbu-Koikküla tee</t>
  </si>
  <si>
    <t>Kannistiku-Koolitare tee</t>
  </si>
  <si>
    <t>Rulli-Jõgeveste tee</t>
  </si>
  <si>
    <t>Plaani-Pari-Kündja tee</t>
  </si>
  <si>
    <t>Kareda-Ammuta tee</t>
  </si>
  <si>
    <t>Tilsi-Naruski tee</t>
  </si>
  <si>
    <t>Kirmsi - Väike-Veerksu tee</t>
  </si>
  <si>
    <t>Rahumäe-Võuküla tee</t>
  </si>
  <si>
    <t>Vana-Kuuste - Lootvina tee</t>
  </si>
  <si>
    <t>Mäksa-Tammevaldma tee</t>
  </si>
  <si>
    <t>Kuigatsi-Põru tee</t>
  </si>
  <si>
    <t>Meremäe-Miikse tee</t>
  </si>
  <si>
    <t>Vanassaare-Ruskavere tee</t>
  </si>
  <si>
    <t>Kassinurme-Änkküla tee</t>
  </si>
  <si>
    <t>Rõstla-Paenasti tee</t>
  </si>
  <si>
    <t>Ambla-Rava tee</t>
  </si>
  <si>
    <t>Kuusna-Tudre-Visusti tee</t>
  </si>
  <si>
    <t>Loko-Peetrimõisa tee</t>
  </si>
  <si>
    <t>Toomasmäe - Suure-Veerksu tee</t>
  </si>
  <si>
    <t>Tõlliste-Kaku tee</t>
  </si>
  <si>
    <t>Holopi-Hellekunnu tee</t>
  </si>
  <si>
    <t>Räpo - Uue-Saaluse tee</t>
  </si>
  <si>
    <t>Tsiistre-Misso-Rammuka tee</t>
  </si>
  <si>
    <t>Savala-Uniküla tee</t>
  </si>
  <si>
    <t>Sepa-Koogi-Laeva tee</t>
  </si>
  <si>
    <t>Luua-Vaidavere tee</t>
  </si>
  <si>
    <t>Saatre-Lokuta tee</t>
  </si>
  <si>
    <t>Kurvitsa-Hutita tee</t>
  </si>
  <si>
    <t>Rõuge-Vastseliina tee</t>
  </si>
  <si>
    <t>Mehka-Saru tee</t>
  </si>
  <si>
    <t>Pikknurme-Põltsamaa tee</t>
  </si>
  <si>
    <t>Erastvere-Sillaotsa tee</t>
  </si>
  <si>
    <t>Veski-Piusa-Tuderna tee</t>
  </si>
  <si>
    <t>Metsakivi-Kolkja tee</t>
  </si>
  <si>
    <t>Karilatsi-Heisri tee</t>
  </si>
  <si>
    <t>Erastvere-Ridali tee</t>
  </si>
  <si>
    <t>Viluste-Lindora tee</t>
  </si>
  <si>
    <t>Nõo vanadekodu tee</t>
  </si>
  <si>
    <t>Kärkna jaama tee</t>
  </si>
  <si>
    <t>Igavere-Saadjärve tee</t>
  </si>
  <si>
    <t>Poka-Issaku tee</t>
  </si>
  <si>
    <t>Priipalu-Kuigatsi tee</t>
  </si>
  <si>
    <t>Urvaste kalmistu tee</t>
  </si>
  <si>
    <t>Põltsamaa-Lustivere-Pudivere tee</t>
  </si>
  <si>
    <t>Kalitsa-Koeru-Udeva-Preedi tee</t>
  </si>
  <si>
    <t>Vana-Saaluse - Kõo tee</t>
  </si>
  <si>
    <t>Ortuma-Hinsa tee</t>
  </si>
  <si>
    <t>Kudina-Ehavere tee</t>
  </si>
  <si>
    <t>Anna-Peetri-Huuksi tee</t>
  </si>
  <si>
    <t>Aruküla-Põikva tee</t>
  </si>
  <si>
    <t>Puhja-Rämsi tee</t>
  </si>
  <si>
    <t>Palu-Arula tee</t>
  </si>
  <si>
    <t>Ranna-Kääpa tee</t>
  </si>
  <si>
    <t>Karisilla-Usinitsa tee</t>
  </si>
  <si>
    <t>Kambja-Kodijärve tee</t>
  </si>
  <si>
    <t>Marjamäe-Tõutsi tee</t>
  </si>
  <si>
    <t>Kaagu-Kerepäälse tee</t>
  </si>
  <si>
    <t>Torma-Kivijärve tee</t>
  </si>
  <si>
    <t>Jalalõpe-Rava tee</t>
  </si>
  <si>
    <t>Peedimäe-Ilmatsalu tee</t>
  </si>
  <si>
    <t>Rannu puiestee</t>
  </si>
  <si>
    <t>Killinge-Lota tee</t>
  </si>
  <si>
    <t>Veski-Prangli tee</t>
  </si>
  <si>
    <t>Räpina-Raigla tee</t>
  </si>
  <si>
    <t>Saarlasõ-Kääraku tee</t>
  </si>
  <si>
    <t>Haanja - Vaskna - Uue-Saaluse tee</t>
  </si>
  <si>
    <t>Narva-Arumäe tee</t>
  </si>
  <si>
    <t>Ulvi-Laekannu tee</t>
  </si>
  <si>
    <t>Parasi-Põikva-Rassi tee</t>
  </si>
  <si>
    <t>Haki-Savikoja tee</t>
  </si>
  <si>
    <t>Sikakurmu-Järvselja tee</t>
  </si>
  <si>
    <t>Vodava-Meriküla tee</t>
  </si>
  <si>
    <t>Sillaotsa-Restu tee</t>
  </si>
  <si>
    <t>Kalme - Uderna jaama tee</t>
  </si>
  <si>
    <t>Suureküla tee</t>
  </si>
  <si>
    <t>Purtse-Hiie tee</t>
  </si>
  <si>
    <t>Võibla-Erala tee</t>
  </si>
  <si>
    <t>Hellenurme-Päidla tee</t>
  </si>
  <si>
    <t>Halliku-Kose tee</t>
  </si>
  <si>
    <t>Seliküla-Paistevälja tee</t>
  </si>
  <si>
    <t>Kähri-Koorvere tee</t>
  </si>
  <si>
    <t>Põhjaka-Tõrvaaugu-Võhma tee</t>
  </si>
  <si>
    <t>Pajusi-Sepasaare-Mällu tee</t>
  </si>
  <si>
    <t>Piigaste-Häätaru tee</t>
  </si>
  <si>
    <t>Saverna-Tillundi tee</t>
  </si>
  <si>
    <t>Sadala-Tuimõisa-Reastvere tee</t>
  </si>
  <si>
    <t>Liikatku-Lullikatku tee</t>
  </si>
  <si>
    <t>Laanemetsa-Kirikuküla tee</t>
  </si>
  <si>
    <t>Ahelo-Hürova tee</t>
  </si>
  <si>
    <t>Vastseliina-Heinasoo tee</t>
  </si>
  <si>
    <t>Altküla-Toila tee</t>
  </si>
  <si>
    <t>Maardla-Saarejärve tee</t>
  </si>
  <si>
    <t>Kaarli-Ätte tee</t>
  </si>
  <si>
    <t>Kaarli-Truhha-Sookalduse tee</t>
  </si>
  <si>
    <t>Nõuni-Lasteaia tee</t>
  </si>
  <si>
    <t>Maidla-Hirmuse tee</t>
  </si>
  <si>
    <t>Silgu-Jõksi tee</t>
  </si>
  <si>
    <t>Kambja-Reolasoo tee</t>
  </si>
  <si>
    <t>Rannu-Paju tee</t>
  </si>
  <si>
    <t>Ruhingu-Linnamäe tee</t>
  </si>
  <si>
    <t>Pala-Moku tee</t>
  </si>
  <si>
    <t>Järva-Jaani - Kodasema tee</t>
  </si>
  <si>
    <t>Piibe-Preedi-Koeru tee</t>
  </si>
  <si>
    <t>Leevi-Jantra tee</t>
  </si>
  <si>
    <t>Sookalduse-Tammistu tee</t>
  </si>
  <si>
    <t>6:98.0% 8:2.0%</t>
  </si>
  <si>
    <t>Kodismaa-Leedi-Reastvere tee</t>
  </si>
  <si>
    <t>Piiri-Sulbi tee</t>
  </si>
  <si>
    <t>Jaama-Ristemäe tee</t>
  </si>
  <si>
    <t>Pataste-Kaiavere-Luua tee</t>
  </si>
  <si>
    <t>Pataste-Välgi-Alatskivi tee</t>
  </si>
  <si>
    <t>Laupa-Suurejõe tee</t>
  </si>
  <si>
    <t>Otiku-Eivere tee</t>
  </si>
  <si>
    <t>Kriilevälja-Kirila-Mündi tee</t>
  </si>
  <si>
    <t>Kopamäe-Reolasoo tee</t>
  </si>
  <si>
    <t>Aravete-Vistla tee</t>
  </si>
  <si>
    <t>Valgjärve-Krüüdneri tee</t>
  </si>
  <si>
    <t>Käärdi-Kalme tee</t>
  </si>
  <si>
    <t>Laatre-Lüllemäe-Hargla tee</t>
  </si>
  <si>
    <t>Puide-Aitsra tee</t>
  </si>
  <si>
    <t>Vaabina-Ruhingu tee</t>
  </si>
  <si>
    <t>Alekere-Laekannu tee</t>
  </si>
  <si>
    <t>Järveküla-Valaste tee</t>
  </si>
  <si>
    <t>Adavere-Rutikvere tee</t>
  </si>
  <si>
    <t>Neanurme-Tõrenurme-Pudivere tee</t>
  </si>
  <si>
    <t>Kähri-Mustajõe tee</t>
  </si>
  <si>
    <t>Sikajala-Heisri tee</t>
  </si>
  <si>
    <t>Avinurme-Paadenurme tee</t>
  </si>
  <si>
    <t>Varbevere-Süvalepa tee</t>
  </si>
  <si>
    <t>Raadivere-Sääsküla tee</t>
  </si>
  <si>
    <t>Kabala-Väljaotsa tee</t>
  </si>
  <si>
    <t>Saatse-Petseri tee</t>
  </si>
  <si>
    <t>Vissi-Vooreküla tee</t>
  </si>
  <si>
    <t>Puhja-Vihavu tee</t>
  </si>
  <si>
    <t>Oona-Puka-Kõrepi tee</t>
  </si>
  <si>
    <t>Visela-Kuldre tee</t>
  </si>
  <si>
    <t>Tootsi-Kasaritsa tee</t>
  </si>
  <si>
    <t>Puurmani-Jüriküla-Kirna tee</t>
  </si>
  <si>
    <t>Kaarepere-Tõrve tee</t>
  </si>
  <si>
    <t>Saarejärve tee</t>
  </si>
  <si>
    <t>Piusa jaama tee</t>
  </si>
  <si>
    <t>Ahja-Võnnu tee</t>
  </si>
  <si>
    <t>Kuremäe-Kaidma tee</t>
  </si>
  <si>
    <t>Karste-Mügra tee</t>
  </si>
  <si>
    <t>Kapera-Härmä tee</t>
  </si>
  <si>
    <t>Tursa tee</t>
  </si>
  <si>
    <t>Järva-Madise - Simisalu tee</t>
  </si>
  <si>
    <t>Jootme-Koeru tee</t>
  </si>
  <si>
    <t>Kaugu-Hurda tee</t>
  </si>
  <si>
    <t>Savala-Arvila tee</t>
  </si>
  <si>
    <t>Jõetaguse-Aruküla-Mäetaguse tee</t>
  </si>
  <si>
    <t>Tabivere-Visusti tee</t>
  </si>
  <si>
    <t>Rõhu-Norra tee</t>
  </si>
  <si>
    <t>Ritsiku-Hino tee</t>
  </si>
  <si>
    <t>Mäetaguse-Iisaku tee</t>
  </si>
  <si>
    <t>Rassiku-Näduvere tee</t>
  </si>
  <si>
    <t>Puurmani-Ässa-Tõrve tee</t>
  </si>
  <si>
    <t>Viluste-Mõtsavaara-Adleri tee</t>
  </si>
  <si>
    <t>Palometsa-Sammuka tee</t>
  </si>
  <si>
    <t>Ulvi-Lilastvere-Torma tee</t>
  </si>
  <si>
    <t>Kaarepere-Visusti tee</t>
  </si>
  <si>
    <t>Võõbu-Matsimäe-Kõrgemäe tee</t>
  </si>
  <si>
    <t>Otepää-Kääriku-Kurevere tee</t>
  </si>
  <si>
    <t>Pühaste-Kure tee</t>
  </si>
  <si>
    <t>Kuutsi-Peebu tee</t>
  </si>
  <si>
    <t>Linnamäe-Säre tee</t>
  </si>
  <si>
    <t>Põlva:100%</t>
  </si>
  <si>
    <t>Valga:100%</t>
  </si>
  <si>
    <t>Võru:100%</t>
  </si>
  <si>
    <t>Tartu:100%</t>
  </si>
  <si>
    <t>Jõgeva:100%</t>
  </si>
  <si>
    <t>Järva:100%</t>
  </si>
  <si>
    <t>Ida-Viru:100%</t>
  </si>
  <si>
    <t>Tartu:79% Põlva:21%</t>
  </si>
  <si>
    <t>Põlva:57% Võru:43%</t>
  </si>
  <si>
    <t>Põlva:53% Tartu:47%</t>
  </si>
  <si>
    <t>Põlva:93% Võru:7%</t>
  </si>
  <si>
    <t>Põlva:61% Võru:39%</t>
  </si>
  <si>
    <t>Tartu:69% Põlva:31%</t>
  </si>
  <si>
    <t>Võru:64% Valga:36%</t>
  </si>
  <si>
    <t>Valga:71% Tartu:29%</t>
  </si>
  <si>
    <t>Võru:65% Põlva:35%</t>
  </si>
  <si>
    <t>Võru:52% Põlva:48%</t>
  </si>
  <si>
    <t>Põlva:91% Valga:9%</t>
  </si>
  <si>
    <t>Põlva:73% Võru:27%</t>
  </si>
  <si>
    <t>Järva:53% Jõgeva:47%</t>
  </si>
  <si>
    <t>Põlva:95% Tartu:5%</t>
  </si>
  <si>
    <t>Põlva:57% Tartu:43%</t>
  </si>
  <si>
    <t>Lääne-Viru:61% Järva:39%</t>
  </si>
  <si>
    <t>Põlva:87% Võru:13%</t>
  </si>
  <si>
    <t>Räpina vald:100%</t>
  </si>
  <si>
    <t>Otepää vald:100%</t>
  </si>
  <si>
    <t>Rõuge vald:100%</t>
  </si>
  <si>
    <t>Kanepi vald:100%</t>
  </si>
  <si>
    <t>Põlva vald:100%</t>
  </si>
  <si>
    <t>Antsla vald:100%</t>
  </si>
  <si>
    <t>Kastre vald:100%</t>
  </si>
  <si>
    <t>Võru vald:100%</t>
  </si>
  <si>
    <t>Elva vald:100%</t>
  </si>
  <si>
    <t>Jõgeva vald:100%</t>
  </si>
  <si>
    <t>Setomaa vald:100%</t>
  </si>
  <si>
    <t>Peipsiääre vald:100%</t>
  </si>
  <si>
    <t>Põltsamaa vald:100%</t>
  </si>
  <si>
    <t>Järva vald:100%</t>
  </si>
  <si>
    <t>Kambja vald:100%</t>
  </si>
  <si>
    <t>Jõhvi vald:100%</t>
  </si>
  <si>
    <t>Luunja vald:100%</t>
  </si>
  <si>
    <t>Valga vald:100%</t>
  </si>
  <si>
    <t>Tartu vald:100%</t>
  </si>
  <si>
    <t>Räpina vald:75% Põlva vald:25%</t>
  </si>
  <si>
    <t>Kastre vald:79% Põlva vald:21%</t>
  </si>
  <si>
    <t>Rõuge vald:51% Antsla vald:49%</t>
  </si>
  <si>
    <t>Võru vald:73% Setomaa vald:27%</t>
  </si>
  <si>
    <t>Luunja vald:71% Peipsiääre vald:29%</t>
  </si>
  <si>
    <t>Tõrva vald:100%</t>
  </si>
  <si>
    <t>Jõgeva vald:74% Põltsamaa vald:26%</t>
  </si>
  <si>
    <t>Räpina vald:57% Setomaa vald:43%</t>
  </si>
  <si>
    <t>Alutaguse vald:100%</t>
  </si>
  <si>
    <t>Võru vald:83% Rõuge vald:17%</t>
  </si>
  <si>
    <t>Võru vald:76% Setomaa vald:24%</t>
  </si>
  <si>
    <t>Põltsamaa vald:90% Jõgeva vald:10%</t>
  </si>
  <si>
    <t>Tartu linn:100%</t>
  </si>
  <si>
    <t>Põlva vald:53% Kastre vald:37% Kambja vald:11%</t>
  </si>
  <si>
    <t>Mustvee vald:100%</t>
  </si>
  <si>
    <t>Kanepi vald:93% Võru vald:7%</t>
  </si>
  <si>
    <t>Räpina vald:61% Setomaa vald:39%</t>
  </si>
  <si>
    <t>Võru vald:60% Rõuge vald:40%</t>
  </si>
  <si>
    <t>Lüganuse vald:100%</t>
  </si>
  <si>
    <t>Türi vald:100%</t>
  </si>
  <si>
    <t>Kanepi vald:81% Põlva vald:19%</t>
  </si>
  <si>
    <t>Kanepi vald:84% Põlva vald:16%</t>
  </si>
  <si>
    <t>Nõo vald:100%</t>
  </si>
  <si>
    <t>Valga vald:68% Otepää vald:32%</t>
  </si>
  <si>
    <t>Kanepi vald:60% Põlva vald:40%</t>
  </si>
  <si>
    <t>Narva-Jõesuu linn:100%</t>
  </si>
  <si>
    <t>Kastre vald:69% Räpina vald:31%</t>
  </si>
  <si>
    <t>Antsla vald:64% Otepää vald:36%</t>
  </si>
  <si>
    <t>Otepää vald:71% Elva vald:29%</t>
  </si>
  <si>
    <t>Võru vald:66% Rõuge vald:34%</t>
  </si>
  <si>
    <t>Setomaa vald:65% Räpina vald:35%</t>
  </si>
  <si>
    <t>Võru vald:52% Räpina vald:48%</t>
  </si>
  <si>
    <t>Peipsiääre vald:62% Tartu vald:38%</t>
  </si>
  <si>
    <t>Paide linn:100%</t>
  </si>
  <si>
    <t>Räpina vald:73% Võru vald:27%</t>
  </si>
  <si>
    <t>Järva vald:53% Põltsamaa vald:47%</t>
  </si>
  <si>
    <t>Kanepi vald:95% Kambja vald:5%</t>
  </si>
  <si>
    <t>Jõgeva vald:80% Põltsamaa vald:20%</t>
  </si>
  <si>
    <t>Põlva vald:57% Kastre vald:43%</t>
  </si>
  <si>
    <t>Räpina vald:95% Põlva vald:5%</t>
  </si>
  <si>
    <t>Tapa vald:61% Järva vald:39%</t>
  </si>
  <si>
    <t>Lüganuse vald:82% Alutaguse vald:18%</t>
  </si>
  <si>
    <t>Mustvee vald:55% Jõgeva vald:45%</t>
  </si>
  <si>
    <t>154:100%</t>
  </si>
  <si>
    <t>141:100%</t>
  </si>
  <si>
    <t>106:100%</t>
  </si>
  <si>
    <t>110:100%</t>
  </si>
  <si>
    <t>133:100%</t>
  </si>
  <si>
    <t>103:100%</t>
  </si>
  <si>
    <t>97:100%</t>
  </si>
  <si>
    <t>104:100% 128:0%</t>
  </si>
  <si>
    <t>93:100%</t>
  </si>
  <si>
    <t>85:100%</t>
  </si>
  <si>
    <t>89:100%</t>
  </si>
  <si>
    <t>87:100%</t>
  </si>
  <si>
    <t>117:100%</t>
  </si>
  <si>
    <t>137:100%</t>
  </si>
  <si>
    <t>86:100%</t>
  </si>
  <si>
    <t>81:100%</t>
  </si>
  <si>
    <t>63:100%</t>
  </si>
  <si>
    <t>111:100%</t>
  </si>
  <si>
    <t>61:100%</t>
  </si>
  <si>
    <t>55:100%</t>
  </si>
  <si>
    <t>70:100%</t>
  </si>
  <si>
    <t>203:100%</t>
  </si>
  <si>
    <t>77:100%</t>
  </si>
  <si>
    <t>52:100%</t>
  </si>
  <si>
    <t>200:100%</t>
  </si>
  <si>
    <t>39:100%</t>
  </si>
  <si>
    <t>145:100%</t>
  </si>
  <si>
    <t>56:100%</t>
  </si>
  <si>
    <t>60:100%</t>
  </si>
  <si>
    <t>68:100%</t>
  </si>
  <si>
    <t>90:100%</t>
  </si>
  <si>
    <t>84:100%</t>
  </si>
  <si>
    <t>116:100%</t>
  </si>
  <si>
    <t>75:100%</t>
  </si>
  <si>
    <t>69:100%</t>
  </si>
  <si>
    <t>160:100%</t>
  </si>
  <si>
    <t>53:69% 80:31%</t>
  </si>
  <si>
    <t>65:100%</t>
  </si>
  <si>
    <t>164:100%</t>
  </si>
  <si>
    <t>80:100%</t>
  </si>
  <si>
    <t>74:69% 65:31%</t>
  </si>
  <si>
    <t>102:100%</t>
  </si>
  <si>
    <t>144:55% 126:45%</t>
  </si>
  <si>
    <t>51:100%</t>
  </si>
  <si>
    <t>47:100%</t>
  </si>
  <si>
    <t>104:100%</t>
  </si>
  <si>
    <t>54:100% 298:0%</t>
  </si>
  <si>
    <t>57:100%</t>
  </si>
  <si>
    <t>112:100%</t>
  </si>
  <si>
    <t>88:100%</t>
  </si>
  <si>
    <t>34:100%</t>
  </si>
  <si>
    <t>42:100%</t>
  </si>
  <si>
    <t>101:100%</t>
  </si>
  <si>
    <t>24:100%</t>
  </si>
  <si>
    <t>19:100%</t>
  </si>
  <si>
    <t>59:100%</t>
  </si>
  <si>
    <t>100:100%</t>
  </si>
  <si>
    <t>95:100%</t>
  </si>
  <si>
    <t>167:100%</t>
  </si>
  <si>
    <t>113:100%</t>
  </si>
  <si>
    <t>96:100%</t>
  </si>
  <si>
    <t>78:100%</t>
  </si>
  <si>
    <t>45:100%</t>
  </si>
  <si>
    <t>181:100%</t>
  </si>
  <si>
    <t>148:100%</t>
  </si>
  <si>
    <t>72:100%</t>
  </si>
  <si>
    <t>74:100%</t>
  </si>
  <si>
    <t>40:100%</t>
  </si>
  <si>
    <t>54:100%</t>
  </si>
  <si>
    <t>53:100%</t>
  </si>
  <si>
    <t>64:100%</t>
  </si>
  <si>
    <t>67:100%</t>
  </si>
  <si>
    <t>62:100%</t>
  </si>
  <si>
    <t>46:100%</t>
  </si>
  <si>
    <t>242:100%</t>
  </si>
  <si>
    <t>71:100%</t>
  </si>
  <si>
    <t>66:100%</t>
  </si>
  <si>
    <t>36:100%</t>
  </si>
  <si>
    <t>68:98% 104:2%</t>
  </si>
  <si>
    <t>51:74% 82:26%</t>
  </si>
  <si>
    <t>33:100%</t>
  </si>
  <si>
    <t>128:100%</t>
  </si>
  <si>
    <t>158:100%</t>
  </si>
  <si>
    <t>83:53% 98:47%</t>
  </si>
  <si>
    <t>76:100%</t>
  </si>
  <si>
    <t>50:100%</t>
  </si>
  <si>
    <t>73:100%</t>
  </si>
  <si>
    <t>134:99% 200:1%</t>
  </si>
  <si>
    <t>146:100%</t>
  </si>
  <si>
    <t>43:100%</t>
  </si>
  <si>
    <t>20:100%</t>
  </si>
  <si>
    <t>41:100%</t>
  </si>
  <si>
    <t>35:100%</t>
  </si>
  <si>
    <t>31:100%</t>
  </si>
  <si>
    <t>108:100%</t>
  </si>
  <si>
    <t>58:100%</t>
  </si>
  <si>
    <t>29:100%</t>
  </si>
  <si>
    <t>44:100%</t>
  </si>
  <si>
    <t>136:100%</t>
  </si>
  <si>
    <t>48:100%</t>
  </si>
  <si>
    <t>94:100%</t>
  </si>
  <si>
    <t>83:100%</t>
  </si>
  <si>
    <t>26:100%</t>
  </si>
  <si>
    <t>82:100%</t>
  </si>
  <si>
    <t>91:100%</t>
  </si>
  <si>
    <t>98:100%</t>
  </si>
  <si>
    <t>79:100%</t>
  </si>
  <si>
    <t>23:100%</t>
  </si>
  <si>
    <t>38:71% 46:29%</t>
  </si>
  <si>
    <t>13:100%</t>
  </si>
  <si>
    <t>49:100%</t>
  </si>
  <si>
    <t>38:100%</t>
  </si>
  <si>
    <t>42:100% 82:0%</t>
  </si>
  <si>
    <t>32:100%</t>
  </si>
  <si>
    <t>22:100%</t>
  </si>
  <si>
    <t>8:100%</t>
  </si>
  <si>
    <t>10:100%</t>
  </si>
  <si>
    <t>KATTE EHITUSE OBJEKT 2027-2029 KINNITATUD NIMEKIRJAS</t>
  </si>
  <si>
    <t>1:100%</t>
  </si>
  <si>
    <t>20:99% EI:1%</t>
  </si>
  <si>
    <t>1:99% EI:1%</t>
  </si>
  <si>
    <t>10:97% EI:3%</t>
  </si>
  <si>
    <t>1:97% EI:3%</t>
  </si>
  <si>
    <t>10:100% EI:0%</t>
  </si>
  <si>
    <t>1:100% EI:0%</t>
  </si>
  <si>
    <t>EI:100%</t>
  </si>
  <si>
    <t>20:69% 10:27% EI:4%</t>
  </si>
  <si>
    <t>1:96% EI:4%</t>
  </si>
  <si>
    <t>0:100%</t>
  </si>
  <si>
    <t>10:100% 0:0%</t>
  </si>
  <si>
    <t>EI:100% 10:0%</t>
  </si>
  <si>
    <t>EI:100% 1:0%</t>
  </si>
  <si>
    <t>EI:50% muu:50%</t>
  </si>
  <si>
    <t xml:space="preserve"> 3:88%  4:12%</t>
  </si>
  <si>
    <t xml:space="preserve"> 4:100%</t>
  </si>
  <si>
    <t xml:space="preserve"> 3:61%  4:26%  2:13%</t>
  </si>
  <si>
    <t xml:space="preserve"> 4:57%  3:43%</t>
  </si>
  <si>
    <t xml:space="preserve"> 4:74%  5:26%</t>
  </si>
  <si>
    <t xml:space="preserve"> 4:58%  3:34%  5:9%</t>
  </si>
  <si>
    <t xml:space="preserve"> 4:90%  3:10%</t>
  </si>
  <si>
    <t xml:space="preserve"> 3:91%  5:9%</t>
  </si>
  <si>
    <t xml:space="preserve"> 4:92%  3:8%</t>
  </si>
  <si>
    <t xml:space="preserve"> 3:73%  2:27%</t>
  </si>
  <si>
    <t xml:space="preserve"> 2:95%  4:5%</t>
  </si>
  <si>
    <t xml:space="preserve"> 4:91%  3:9%</t>
  </si>
  <si>
    <t xml:space="preserve"> 3:100%</t>
  </si>
  <si>
    <t xml:space="preserve"> 2:50%  3:27%  4:22%</t>
  </si>
  <si>
    <t xml:space="preserve"> 5:75%  3:24%  2:1%</t>
  </si>
  <si>
    <t xml:space="preserve"> 4:74%  2:26%</t>
  </si>
  <si>
    <t xml:space="preserve"> 4:53%  3:39%  2:8%</t>
  </si>
  <si>
    <t xml:space="preserve"> 4:87%  5:7%  3:6%</t>
  </si>
  <si>
    <t xml:space="preserve"> 4:84%  5:16%</t>
  </si>
  <si>
    <t xml:space="preserve"> 5:90%  3:10%</t>
  </si>
  <si>
    <t xml:space="preserve"> 4:72%  3:17%  5:11%</t>
  </si>
  <si>
    <t xml:space="preserve"> 4:71%  3:29%</t>
  </si>
  <si>
    <t xml:space="preserve"> 5:56%  3:35%  4:8%  2:2%</t>
  </si>
  <si>
    <t xml:space="preserve"> 3:85%  4:15%</t>
  </si>
  <si>
    <t xml:space="preserve"> 4:81%  3:11%  5:8%</t>
  </si>
  <si>
    <t xml:space="preserve"> 4:68%  3:26%  5:6%</t>
  </si>
  <si>
    <t xml:space="preserve"> 2:54%  3:46%</t>
  </si>
  <si>
    <t xml:space="preserve"> 3:61%  4:24%  2:12%  5:4%</t>
  </si>
  <si>
    <t xml:space="preserve"> 5:100%</t>
  </si>
  <si>
    <t xml:space="preserve"> 4:60%  3:38%  5:2%</t>
  </si>
  <si>
    <t xml:space="preserve"> 5:58%  4:31%  3:11%</t>
  </si>
  <si>
    <t xml:space="preserve"> 5:73%  4:27%</t>
  </si>
  <si>
    <t xml:space="preserve"> 3:72%  2:28%</t>
  </si>
  <si>
    <t xml:space="preserve"> 3:61%  2:16%  4:14%  5:9%</t>
  </si>
  <si>
    <t xml:space="preserve"> 2:65%  3:35%</t>
  </si>
  <si>
    <t xml:space="preserve"> 3:75%  4:25%</t>
  </si>
  <si>
    <t xml:space="preserve"> 2:100%</t>
  </si>
  <si>
    <t xml:space="preserve"> 3:90%  2:6%  4:4%</t>
  </si>
  <si>
    <t xml:space="preserve"> 2:61%  4:22%  3:18%</t>
  </si>
  <si>
    <t xml:space="preserve"> 4:68%  3:32%</t>
  </si>
  <si>
    <t xml:space="preserve"> 4:88%  3:12%</t>
  </si>
  <si>
    <t xml:space="preserve"> 2:74%  3:26%</t>
  </si>
  <si>
    <t xml:space="preserve"> 3:50%  4:50%</t>
  </si>
  <si>
    <t xml:space="preserve"> 4:94%  5:6%</t>
  </si>
  <si>
    <t xml:space="preserve"> 3:68%  5:16%  4:12%  2:4%</t>
  </si>
  <si>
    <t xml:space="preserve"> 5:73%  3:14%  4:13%</t>
  </si>
  <si>
    <t xml:space="preserve"> 5:72%  4:28%</t>
  </si>
  <si>
    <t xml:space="preserve"> 4:76%  3:24%</t>
  </si>
  <si>
    <t xml:space="preserve"> 4:96%  5:4%</t>
  </si>
  <si>
    <t xml:space="preserve"> 4:79%  3:21%</t>
  </si>
  <si>
    <t xml:space="preserve"> 5:46%  3:31%  2:23%</t>
  </si>
  <si>
    <t xml:space="preserve"> 5:54%  4:46%</t>
  </si>
  <si>
    <t xml:space="preserve"> 4:62%  3:38%</t>
  </si>
  <si>
    <t xml:space="preserve"> 4:81%  3:19%</t>
  </si>
  <si>
    <t xml:space="preserve"> 4:68%  5:32%</t>
  </si>
  <si>
    <t xml:space="preserve"> 4:96%  3:4%</t>
  </si>
  <si>
    <t xml:space="preserve"> 3:53%  4:36%  2:11%</t>
  </si>
  <si>
    <t xml:space="preserve"> 5:51%  4:47%  3:2%</t>
  </si>
  <si>
    <t xml:space="preserve"> 2:37%  4:34%  3:16%  5:13%</t>
  </si>
  <si>
    <t xml:space="preserve"> 3:66%  5:34%</t>
  </si>
  <si>
    <t xml:space="preserve"> 4:60%  3:40%</t>
  </si>
  <si>
    <t xml:space="preserve"> 5:81%  2:19%</t>
  </si>
  <si>
    <t xml:space="preserve"> 3:61%  4:30%  2:9%</t>
  </si>
  <si>
    <t xml:space="preserve"> 5:74%  4:16%  3:10%</t>
  </si>
  <si>
    <t xml:space="preserve"> 2:71%  4:29%</t>
  </si>
  <si>
    <t xml:space="preserve"> 5:69%  2:31%</t>
  </si>
  <si>
    <t xml:space="preserve"> 4:69%  2:21%  3:10%</t>
  </si>
  <si>
    <t xml:space="preserve"> 3:62%  2:38%</t>
  </si>
  <si>
    <t xml:space="preserve"> 2:36%  5:28%  3:27%  4:10%</t>
  </si>
  <si>
    <t xml:space="preserve"> 4:89%  5:11%</t>
  </si>
  <si>
    <t xml:space="preserve"> 4:92%  5:8%</t>
  </si>
  <si>
    <t xml:space="preserve"> 3:57%  4:38%  2:5%</t>
  </si>
  <si>
    <t xml:space="preserve"> 3:78%  4:22%</t>
  </si>
  <si>
    <t xml:space="preserve"> 4:83%  3:17%</t>
  </si>
  <si>
    <t xml:space="preserve"> 5:77%  2:23%</t>
  </si>
  <si>
    <t xml:space="preserve"> 2:53%  3:47%</t>
  </si>
  <si>
    <t xml:space="preserve"> 4:70%  3:30%</t>
  </si>
  <si>
    <t xml:space="preserve"> 5:70%  3:30%</t>
  </si>
  <si>
    <t xml:space="preserve"> 3:65%  4:21%  2:14%</t>
  </si>
  <si>
    <t xml:space="preserve"> 4:67%  3:17%  2:13%  5:3%</t>
  </si>
  <si>
    <t xml:space="preserve"> 4:66%  5:27%  3:7%</t>
  </si>
  <si>
    <t xml:space="preserve"> 4:98%  3:2%</t>
  </si>
  <si>
    <t xml:space="preserve"> 2:74%  1:26%</t>
  </si>
  <si>
    <t xml:space="preserve"> 4:63%  3:37%</t>
  </si>
  <si>
    <t xml:space="preserve"> 4:43%  3:42%  2:15%</t>
  </si>
  <si>
    <t xml:space="preserve"> 4:86%  3:14%</t>
  </si>
  <si>
    <t xml:space="preserve"> 3:55%  2:18%  4:13%  5:13%</t>
  </si>
  <si>
    <t xml:space="preserve"> 4:73%  2:14%  3:12%</t>
  </si>
  <si>
    <t xml:space="preserve"> 3:80%  2:15%  4:5%</t>
  </si>
  <si>
    <t xml:space="preserve"> 5:74%  3:26%</t>
  </si>
  <si>
    <t xml:space="preserve"> 4:69%  3:31%</t>
  </si>
  <si>
    <t xml:space="preserve"> 4:95%  3:5%</t>
  </si>
  <si>
    <t xml:space="preserve"> 3:80%  2:16%  4:4%</t>
  </si>
  <si>
    <t xml:space="preserve"> 3:77%  5:23%</t>
  </si>
  <si>
    <t xml:space="preserve"> 4:93%  3:7%</t>
  </si>
  <si>
    <t xml:space="preserve"> 3:72%  4:28%</t>
  </si>
  <si>
    <t xml:space="preserve"> 3:54%  2:26%  4:15%  5:6%</t>
  </si>
  <si>
    <t xml:space="preserve"> 2:61%  4:34%  3:5%</t>
  </si>
  <si>
    <t xml:space="preserve"> 4:92%  2:5%  3:3%</t>
  </si>
  <si>
    <t xml:space="preserve"> 2:51%  3:49%</t>
  </si>
  <si>
    <t xml:space="preserve"> 2:59%  3:22%  4:15%  5:4%</t>
  </si>
  <si>
    <t xml:space="preserve"> 4:80%  3:20%</t>
  </si>
  <si>
    <t xml:space="preserve"> 3:91%  4:9%</t>
  </si>
  <si>
    <t xml:space="preserve"> 2:61%  3:20%  5:11%  4:8%</t>
  </si>
  <si>
    <t xml:space="preserve"> 4:89%  3:11%</t>
  </si>
  <si>
    <t xml:space="preserve"> 4:84%  3:16%</t>
  </si>
  <si>
    <t xml:space="preserve"> 3:50%  2:42%  4:8%</t>
  </si>
  <si>
    <t xml:space="preserve"> 3:95%  4:5%</t>
  </si>
  <si>
    <t xml:space="preserve"> 3:65%  4:35%</t>
  </si>
  <si>
    <t xml:space="preserve"> 4:75%  3:25%</t>
  </si>
  <si>
    <t xml:space="preserve"> 4:48%  2:26%  3:26%</t>
  </si>
  <si>
    <t xml:space="preserve"> 5:81%  4:10%  3:9%</t>
  </si>
  <si>
    <t xml:space="preserve"> 3:78%  2:15%  4:5%  5:1%</t>
  </si>
  <si>
    <t xml:space="preserve"> 4:100%  5:0%</t>
  </si>
  <si>
    <t xml:space="preserve"> 4:50%  2:42%  3:8%</t>
  </si>
  <si>
    <t xml:space="preserve"> 4:77%  3:23%</t>
  </si>
  <si>
    <t xml:space="preserve"> 4:65%  3:35%</t>
  </si>
  <si>
    <t xml:space="preserve"> 3:55%  4:45%</t>
  </si>
  <si>
    <t xml:space="preserve"> 2:69%  3:31%</t>
  </si>
  <si>
    <t xml:space="preserve"> 5:76%  3:16%  2:9%</t>
  </si>
  <si>
    <t xml:space="preserve"> 5:55%  4:45%</t>
  </si>
  <si>
    <t xml:space="preserve"> 4:57%  5:43%</t>
  </si>
  <si>
    <t xml:space="preserve"> 3:56%  4:44%</t>
  </si>
  <si>
    <t xml:space="preserve"> 4:67%  2:17%  3:13%  5:3%</t>
  </si>
  <si>
    <t xml:space="preserve"> 3:97%  4:3%</t>
  </si>
  <si>
    <t xml:space="preserve"> 3:53%  2:47%</t>
  </si>
  <si>
    <t xml:space="preserve"> 4:54%  3:29%  2:14%  5:3%</t>
  </si>
  <si>
    <t xml:space="preserve"> 5:58%  3:31%  4:11%</t>
  </si>
  <si>
    <t xml:space="preserve"> 3:58%  4:21%  5:21%</t>
  </si>
  <si>
    <t xml:space="preserve"> 4:97%  5:3%</t>
  </si>
  <si>
    <t xml:space="preserve"> 4:52%  3:48%</t>
  </si>
  <si>
    <t xml:space="preserve"> 2:79%  3:21%</t>
  </si>
  <si>
    <t xml:space="preserve"> 4:50%  3:43%  5:7%</t>
  </si>
  <si>
    <t xml:space="preserve"> 2:89%  5:11%</t>
  </si>
  <si>
    <t xml:space="preserve"> 3:71%  4:29%</t>
  </si>
  <si>
    <t xml:space="preserve"> 4:54%  5:46%</t>
  </si>
  <si>
    <t xml:space="preserve"> 2:53%  4:34%  3:13%  1:0%</t>
  </si>
  <si>
    <t xml:space="preserve"> 3:64%  4:36%</t>
  </si>
  <si>
    <t xml:space="preserve"> 2:71%  4:15%  3:14%</t>
  </si>
  <si>
    <t xml:space="preserve"> 4:98%  5:2%</t>
  </si>
  <si>
    <t xml:space="preserve"> 3:40%  5:28%  2:23%  4:8%</t>
  </si>
  <si>
    <t xml:space="preserve"> 2:86%  3:14%</t>
  </si>
  <si>
    <t xml:space="preserve"> 4:64%  3:35%  2:1%</t>
  </si>
  <si>
    <t>7:100%</t>
  </si>
  <si>
    <t>7,5:100%</t>
  </si>
  <si>
    <t>7,1:100%</t>
  </si>
  <si>
    <t>7,3:100%</t>
  </si>
  <si>
    <t>8,5:100%</t>
  </si>
  <si>
    <t>7,4:100%</t>
  </si>
  <si>
    <t>6:42% 6,5:32% 7,5:24% 7:1%</t>
  </si>
  <si>
    <t>6,7:100%</t>
  </si>
  <si>
    <t>7:42% 7,5:29% 8,3:18% 8:12%</t>
  </si>
  <si>
    <t>5:100%</t>
  </si>
  <si>
    <t>5,5:100%</t>
  </si>
  <si>
    <t>7:72% 5:10% 4:9% 6:9%</t>
  </si>
  <si>
    <t>7,2:100%</t>
  </si>
  <si>
    <t>6:100%</t>
  </si>
  <si>
    <t>6,4:100%</t>
  </si>
  <si>
    <t>5:67% 5,5:33%</t>
  </si>
  <si>
    <t>5,6:44% 5,9:31% 5,3:20% 5,4:5% 6:0%</t>
  </si>
  <si>
    <t>5,5:64% 5:36%</t>
  </si>
  <si>
    <t>6,5:100%</t>
  </si>
  <si>
    <t>5,2:71% 3,5:29%</t>
  </si>
  <si>
    <t>7,5:59% 7,3:38% 7,7:3%</t>
  </si>
  <si>
    <t>7:62% 7,5:27% 7,3:7% 6,6:4%</t>
  </si>
  <si>
    <t>7:97% 6:3%</t>
  </si>
  <si>
    <t>6,5:78% 7:21% 8,9:0%</t>
  </si>
  <si>
    <t>7,3:73% 7:27%</t>
  </si>
  <si>
    <t>7,5:86% 7,7:12% 9,1:2%</t>
  </si>
  <si>
    <t>7,7:82% 7,5:18%</t>
  </si>
  <si>
    <t>6,9:100%</t>
  </si>
  <si>
    <t>5:63% 6:33% 4,5:2% 5,5:2%</t>
  </si>
  <si>
    <t>7:58% 7,3:42%</t>
  </si>
  <si>
    <t>6:80% 5,5:20%</t>
  </si>
  <si>
    <t>7:100% 8,6:0%</t>
  </si>
  <si>
    <t>6,2:100%</t>
  </si>
  <si>
    <t>6,5:99% 7,5:1%</t>
  </si>
  <si>
    <t>5:90% 7:10%</t>
  </si>
  <si>
    <t>6:98% 6,5:2%</t>
  </si>
  <si>
    <t>7,5:69% 7,3:31%</t>
  </si>
  <si>
    <t>6:78% 6,2:22%</t>
  </si>
  <si>
    <t>7:66% 6,2:24% 6,3:10%</t>
  </si>
  <si>
    <t>6:83% 7:17%</t>
  </si>
  <si>
    <t>9:100%</t>
  </si>
  <si>
    <t>5:61% 6:39%</t>
  </si>
  <si>
    <t>8:97% 8,5:3%</t>
  </si>
  <si>
    <t>5:83% 5,5:17%</t>
  </si>
  <si>
    <t>6,8:100%</t>
  </si>
  <si>
    <t>5,8:52% 5,7:20% 5,9:10% 6,1:7% 5,6:7% 6:6%</t>
  </si>
  <si>
    <t>6:82% 7:18%</t>
  </si>
  <si>
    <t>6,6:100%</t>
  </si>
  <si>
    <t>7:53% 6:47%</t>
  </si>
  <si>
    <t>6,5:66% 7:24% 6:9% 8:0%</t>
  </si>
  <si>
    <t>6,3:100%</t>
  </si>
  <si>
    <t>6:99% 7:1%</t>
  </si>
  <si>
    <t>6:46% 5,6:34% 5,5:17% 5:3%</t>
  </si>
  <si>
    <t>6,1:100%</t>
  </si>
  <si>
    <t>6,5:86% 7:14%</t>
  </si>
  <si>
    <t>5,2:100%</t>
  </si>
  <si>
    <t>6:50% 7:50%</t>
  </si>
  <si>
    <t>7,3:26% 7:25% 6,6:21% 7,2:13% 7,4:12% 6,3:2%</t>
  </si>
  <si>
    <t>6,3:57% 7:43%</t>
  </si>
  <si>
    <t>7,5:60% 8:26% 7:14%</t>
  </si>
  <si>
    <t>6,7:89% 6,3:11%</t>
  </si>
  <si>
    <t>6,3:100% 9:0%</t>
  </si>
  <si>
    <t>8:54% 6,6:46%</t>
  </si>
  <si>
    <t>5,8:100%</t>
  </si>
  <si>
    <t>5,5:84% 6:15% 5,1:1%</t>
  </si>
  <si>
    <t>6:47% 5,5:33% 6,5:20%</t>
  </si>
  <si>
    <t>6,5:99% 7:1%</t>
  </si>
  <si>
    <t>7,5:99% 7:1%</t>
  </si>
  <si>
    <t>6:98% 6,3:2%</t>
  </si>
  <si>
    <t>6,5:72% 7:17% 6:11%</t>
  </si>
  <si>
    <t>6:33% 5,5:28% 7:13% 6,5:11% 6,8:9% 6,3:4% 6,2:2%</t>
  </si>
  <si>
    <t>5:90% 4,5:10%</t>
  </si>
  <si>
    <t>6,4:48% 6,5:34% 6,3:18%</t>
  </si>
  <si>
    <t>6,8:59% 7:41%</t>
  </si>
  <si>
    <t>6,5:68% 6:19% 6,6:12% 7:0%</t>
  </si>
  <si>
    <t>6,7:69% 6,4:23% 6,6:7% 21,4:0% 23:0% 6,8:0% 10,1:0% 11,8:0% 16,3:0%</t>
  </si>
  <si>
    <t>7,6:66% 7,4:33% 8,3:1% 15,1:0%</t>
  </si>
  <si>
    <t>7,2:53% 6,4:28% 7,4:13% 6:6%</t>
  </si>
  <si>
    <t>5,9:100%</t>
  </si>
  <si>
    <t>7,1:80% 7,5:16% 8:4%</t>
  </si>
  <si>
    <t>6:22% 6,6:18% 6,5:16% 6,4:14% 5,7:11% 7:9% 5,8:6% 6,9:4% 6,8:0%</t>
  </si>
  <si>
    <t>6,4:100% 5,1:0%</t>
  </si>
  <si>
    <t>7:54% 6:46%</t>
  </si>
  <si>
    <t>5,5:47% 5,8:44% 5,6:8% 5,4:1%</t>
  </si>
  <si>
    <t>5,3:100%</t>
  </si>
  <si>
    <t>4,5:55% 4:45%</t>
  </si>
  <si>
    <t>6,5:55% 7:45%</t>
  </si>
  <si>
    <t>6:54% 5,8:37% 5:9%</t>
  </si>
  <si>
    <t>6:100% 5,5:0%</t>
  </si>
  <si>
    <t>5:59% 6:36% 3,5:4%</t>
  </si>
  <si>
    <t>5,5:55% 7:45%</t>
  </si>
  <si>
    <t>5:60% 6,5:40%</t>
  </si>
  <si>
    <t>6,8:55% 6,5:41% 6:2% 8:2%</t>
  </si>
  <si>
    <t>5,6:96% 6:4%</t>
  </si>
  <si>
    <t>7:48% 5,6:23% 6:21% 5,7:5% 5,5:4%</t>
  </si>
  <si>
    <t>7:61% 7,5:37% 6,5:2%</t>
  </si>
  <si>
    <t>7:91% 6,2:9%</t>
  </si>
  <si>
    <t>7:76% 4,5:24%</t>
  </si>
  <si>
    <t>6:79% 6,5:15% 8:3% 7:2%</t>
  </si>
  <si>
    <t>6:46% 6,6:35% 5,3:7% 5,7:5% 6,5:5% 7,4:3%</t>
  </si>
  <si>
    <t>6:75% 5:25%</t>
  </si>
  <si>
    <t>7:92% 6,8:6% 6,7:2%</t>
  </si>
  <si>
    <t>6,2:73% 6,6:27%</t>
  </si>
  <si>
    <t>5,6:86% 4,5:14%</t>
  </si>
  <si>
    <t>6:34% 5,3:33% 6,2:21% 7:12%</t>
  </si>
  <si>
    <t>4:80% 6:18% 3:2%</t>
  </si>
  <si>
    <t>8,5:71% 6,5:27% 5,3:1%</t>
  </si>
  <si>
    <t>6:64% 5,7:36%</t>
  </si>
  <si>
    <t>6,5:54% 7:46%</t>
  </si>
  <si>
    <t>7,6:100%</t>
  </si>
  <si>
    <t>4,8:94% 4,5:6%</t>
  </si>
  <si>
    <t>6,4:56% 7,2:44%</t>
  </si>
  <si>
    <t>7:60% 5:40%</t>
  </si>
  <si>
    <t>3,5:100%</t>
  </si>
  <si>
    <t>8,5:57% 5,5:41% 6:2%</t>
  </si>
  <si>
    <t>7:34% 7,4:26% 6,4:17% 6,6:12% 7,2:11% 12:0% 21,6:0%</t>
  </si>
  <si>
    <t>7:71% 6,8:15% 5,5:9% 9,7:4%</t>
  </si>
  <si>
    <t>5,8:100% 6,2:0%</t>
  </si>
  <si>
    <t>6:77% 5:23%</t>
  </si>
  <si>
    <t>8,2:58% 6,1:35% 6:6%</t>
  </si>
  <si>
    <t>5,1:100%</t>
  </si>
  <si>
    <t>5:70% 7:14% 8:10% 4:4% 6:2% 6,8:0%</t>
  </si>
  <si>
    <t>6,5:55% 7,3:23% 6:22%</t>
  </si>
  <si>
    <t>6:56% 5,5:18% 8:17% 7:9%</t>
  </si>
  <si>
    <t>7:91% 7,6:9%</t>
  </si>
  <si>
    <t>4,8:56% 6:44%</t>
  </si>
  <si>
    <t>7,1:54% 7,2:29% 6,5:16%</t>
  </si>
  <si>
    <t>4,2:100% 5:0%</t>
  </si>
  <si>
    <t>7:98% 6,6:2%</t>
  </si>
  <si>
    <t>6,4:69% 7,4:18% 7:12% 17,6:0%</t>
  </si>
  <si>
    <t>kaltsiumkloriid:100%</t>
  </si>
  <si>
    <t>EI:72% kaltsiumkloriid:28%</t>
  </si>
  <si>
    <t>EI:63% kaltsiumkloriid:37%</t>
  </si>
  <si>
    <t>muu:100%</t>
  </si>
  <si>
    <t>EI:60% muu:40%</t>
  </si>
  <si>
    <t>EI:79% kaltsiumkloriid:21%</t>
  </si>
  <si>
    <t>kaltsiumkloriid:52% EI:48%</t>
  </si>
  <si>
    <t>EI:75% kaltsiumkloriid:25%</t>
  </si>
  <si>
    <t>EI:85% kaltsiumkloriid:15%</t>
  </si>
  <si>
    <t>kaltsiumkloriid:59% EI:41%</t>
  </si>
  <si>
    <t>EI:86% kaltsiumkloriid:14%</t>
  </si>
  <si>
    <t>EI:87% kaltsiumkloriid:13%</t>
  </si>
  <si>
    <t>EI:57% muu:43%</t>
  </si>
  <si>
    <t>EI:52% muu:48%</t>
  </si>
  <si>
    <t>EI:74% kaltsiumkloriid:26%</t>
  </si>
  <si>
    <t>kaltsiumkloriid:76% EI:24%</t>
  </si>
  <si>
    <t>muu:52% EI:48%</t>
  </si>
  <si>
    <t>EI:61% muu:39%</t>
  </si>
  <si>
    <t>kaltsiumkloriid:94% EI:6%</t>
  </si>
  <si>
    <t>EI:62% kaltsiumkloriid:38%</t>
  </si>
  <si>
    <t>EI:80% kaltsiumkloriid:20%</t>
  </si>
  <si>
    <t>muu:66% EI:34%</t>
  </si>
  <si>
    <t>kaltsiumkloriid:50% EI:50%</t>
  </si>
  <si>
    <t>kaltsiumkloriid:54% EI:46%</t>
  </si>
  <si>
    <t>EI:65% muu:35%</t>
  </si>
  <si>
    <t>EI:79% muu:21%</t>
  </si>
  <si>
    <t>EI:52% kaltsiumkloriid:48%</t>
  </si>
  <si>
    <t>EI:89% kaltsiumkloriid:11%</t>
  </si>
  <si>
    <t>EI:84% muu:16%</t>
  </si>
  <si>
    <t>kaltsiumkloriid:78% muu:21% EI:0%</t>
  </si>
  <si>
    <t>EI:84% kaltsiumkloriid:16%</t>
  </si>
  <si>
    <t>EI:61% kaltsiumkloriid:39%</t>
  </si>
  <si>
    <t>kaltsiumkloriid:60% EI:40%</t>
  </si>
  <si>
    <t>EI:68% kaltsiumkloriid:32%</t>
  </si>
  <si>
    <t>EI:58% kaltsiumkloriid:42%</t>
  </si>
  <si>
    <t>kaltsiumkloriid:79% EI:21%</t>
  </si>
  <si>
    <t>EI:76% muu:24%</t>
  </si>
  <si>
    <t>EI:74% muu:26%</t>
  </si>
  <si>
    <t>EI:86% muu:14%</t>
  </si>
  <si>
    <t>EI:67% kaltsiumkloriid:33%</t>
  </si>
  <si>
    <t>EI:60% kaltsiumkloriid:40%</t>
  </si>
  <si>
    <t>muu:74% EI:26%</t>
  </si>
  <si>
    <t>EI:56% muu:44%</t>
  </si>
  <si>
    <t>muu:54% EI:46%</t>
  </si>
  <si>
    <t>EI:82% kaltsiumkloriid:18%</t>
  </si>
  <si>
    <t>EI:67% muu:33%</t>
  </si>
  <si>
    <t>EI:55% muu:45%</t>
  </si>
  <si>
    <t>EI:94% kaltsiumkloriid:6%</t>
  </si>
  <si>
    <t>EI:80% muu:20%</t>
  </si>
  <si>
    <t>EI:72% muu:28%</t>
  </si>
  <si>
    <t>EI:83% kaltsiumkloriid:17%</t>
  </si>
  <si>
    <t>EI:71% muu:29%</t>
  </si>
  <si>
    <t>muu:58% EI:42%</t>
  </si>
  <si>
    <t>EI:87% muu:13%</t>
  </si>
  <si>
    <t>kaltsiumkloriid:100% EI:0%</t>
  </si>
  <si>
    <t>muu:64% EI:36%</t>
  </si>
  <si>
    <t>EI:58% muu:42%</t>
  </si>
  <si>
    <t>EI:62% muu:38%</t>
  </si>
  <si>
    <t>EI:92% kaltsiumkloriid:6% muu:3%</t>
  </si>
  <si>
    <t>kaltsiumkloriid:53% EI:47%</t>
  </si>
  <si>
    <t>EI:54% kaltsiumkloriid:46%</t>
  </si>
  <si>
    <t>EI:55% kaltsiumkloriid:45%</t>
  </si>
  <si>
    <t>EI:81% muu:19%</t>
  </si>
  <si>
    <t>muu:82% EI:18%</t>
  </si>
  <si>
    <t>muu:60% EI:40%</t>
  </si>
  <si>
    <t>muu:80% EI:20%</t>
  </si>
  <si>
    <t>EI:81% kaltsiumkloriid:19%</t>
  </si>
  <si>
    <t>muu:55% EI:45%</t>
  </si>
  <si>
    <t>kaltsiumkloriid:72% EI:28%</t>
  </si>
  <si>
    <t>EI:91% muu:9%</t>
  </si>
  <si>
    <t>EI:73% kaltsiumkloriid:27%</t>
  </si>
  <si>
    <t>EI:68% muu:32%</t>
  </si>
  <si>
    <t>EI:82% muu:18%</t>
  </si>
  <si>
    <t>EI:56% kaltsiumkloriid:44%</t>
  </si>
  <si>
    <t>EI:64% kaltsiumkloriid:36%</t>
  </si>
  <si>
    <t>muu:69% EI:31%</t>
  </si>
  <si>
    <t>kaltsiumkloriid:98% EI:2%</t>
  </si>
  <si>
    <t>EI:92% muu:8%</t>
  </si>
  <si>
    <t>EI:51% kaltsiumkloriid:49%</t>
  </si>
  <si>
    <t>muu:100% EI:0%</t>
  </si>
  <si>
    <t>EI:90% muu:10%</t>
  </si>
  <si>
    <t>EI:70% muu:30%</t>
  </si>
  <si>
    <t>EI:76% kaltsiumkloriid:24%</t>
  </si>
  <si>
    <t>EI:75% muu:25%</t>
  </si>
  <si>
    <t>kaltsiumkloriid:61% EI:39%</t>
  </si>
  <si>
    <t>EI:89% muu:11%</t>
  </si>
  <si>
    <t>EI:69% muu:31%</t>
  </si>
  <si>
    <t>EI:57% kaltsiumkloriid:43%</t>
  </si>
  <si>
    <t>muu:99% EI:1%</t>
  </si>
  <si>
    <t>muu:62% EI:38%</t>
  </si>
  <si>
    <t>kaltsiumkloriid:65% EI:35%</t>
  </si>
  <si>
    <t>kaltsiumkloriid:82% EI:18%</t>
  </si>
  <si>
    <t>muu:53% EI:47%</t>
  </si>
  <si>
    <t>muu:77% EI:23%</t>
  </si>
  <si>
    <t>EI:77% muu:23%</t>
  </si>
  <si>
    <t>muu:91% EI:9%</t>
  </si>
  <si>
    <t>EI:80% kaltsiumkloriid:10% muu:10%</t>
  </si>
  <si>
    <t>kaltsiumkloriid:67% EI:33%</t>
  </si>
  <si>
    <t>kaltsiumkloriid:62% EI:38%</t>
  </si>
  <si>
    <t>muu:72% EI:28%</t>
  </si>
  <si>
    <t>muu:59% EI:41%</t>
  </si>
  <si>
    <t>EI:64% muu:36%</t>
  </si>
  <si>
    <t>EI:91% kaltsiumkloriid:9%</t>
  </si>
  <si>
    <t>EI:88% muu:12%</t>
  </si>
  <si>
    <t>kaltsiumkloriid:56% EI:44%</t>
  </si>
  <si>
    <t>EI:66% muu:34%</t>
  </si>
  <si>
    <t>muu:68% EI:32%</t>
  </si>
  <si>
    <t>EI:92% kaltsiumkloriid:8%</t>
  </si>
  <si>
    <t>EI:53% kaltsiumkloriid:47%</t>
  </si>
  <si>
    <t>EI:94% muu:6%</t>
  </si>
  <si>
    <t>EI:82% muu:15% kaltsiumkloriid:3%</t>
  </si>
  <si>
    <t>muu:75% EI:25%</t>
  </si>
  <si>
    <t>muu:61% EI:39%</t>
  </si>
  <si>
    <t>EI:73% muu:27%</t>
  </si>
  <si>
    <t>EI:54% muu:46%</t>
  </si>
  <si>
    <t>EI:85% muu:15%</t>
  </si>
  <si>
    <t>EI:88% kaltsiumkloriid:12%</t>
  </si>
  <si>
    <t>muu:56% EI:44%</t>
  </si>
  <si>
    <t>EI:53% muu:47%</t>
  </si>
  <si>
    <t>EI:76% muu:14% kaltsiumkloriid:10%</t>
  </si>
  <si>
    <t>EI:78% kaltsiumkloriid:22%</t>
  </si>
  <si>
    <t>EI:70% kaltsiumkloriid:30%</t>
  </si>
  <si>
    <t>kaltsiumkloriid:68% EI:32%</t>
  </si>
  <si>
    <t>EI:90% kaltsiumkloriid:10%</t>
  </si>
  <si>
    <t>KRSAIL2026 km 2,078-3,628</t>
  </si>
  <si>
    <t>KRSAIL 2026a alates km 7,181 ja 2028a alates km 7,179</t>
  </si>
  <si>
    <t>KRSAIL 2026a kuni km 12,078</t>
  </si>
  <si>
    <t>KRSAIL 2026 km 22,4473-23,5</t>
  </si>
  <si>
    <t>KRSAIL 2027 kuni km 1,654</t>
  </si>
  <si>
    <t>KRSAIL 2028 alates km 4,493</t>
  </si>
  <si>
    <t>Kruusateedele katete ehitamise objektide valiku 2026a analüüs:Eesti kokku</t>
  </si>
  <si>
    <t>Lääne-Eesti</t>
  </si>
  <si>
    <t>Pärnu :100%</t>
  </si>
  <si>
    <t>Tori vald:100%</t>
  </si>
  <si>
    <t>134:100%</t>
  </si>
  <si>
    <t>Viljandi-Väluste-Mustla tee</t>
  </si>
  <si>
    <t>Viljandi :100%</t>
  </si>
  <si>
    <t>Viljandi vald:100%</t>
  </si>
  <si>
    <t xml:space="preserve"> 4:74%  3:26%</t>
  </si>
  <si>
    <t>Uduvere-Suigu-Nurme tee</t>
  </si>
  <si>
    <t>121:100%</t>
  </si>
  <si>
    <t xml:space="preserve"> 4:64%  5:36%</t>
  </si>
  <si>
    <t>Kalli-Tõstamaa-Värati tee</t>
  </si>
  <si>
    <t>Pärnu linn:100%</t>
  </si>
  <si>
    <t>156:100%</t>
  </si>
  <si>
    <t xml:space="preserve"> 4:99% EI:1%</t>
  </si>
  <si>
    <t>Saarde vald:100%</t>
  </si>
  <si>
    <t>Kelba-Ohulepa tee</t>
  </si>
  <si>
    <t>Põhja-Eesti</t>
  </si>
  <si>
    <t>Rapla :100%</t>
  </si>
  <si>
    <t>Rapla vald:100%</t>
  </si>
  <si>
    <t xml:space="preserve"> 3:80%  2:20%</t>
  </si>
  <si>
    <t>Hanila-Hõbesalu tee</t>
  </si>
  <si>
    <t>Lääneranna vald:100%</t>
  </si>
  <si>
    <t>4,65:56% 5:27% 4,5:17%</t>
  </si>
  <si>
    <t>Mihkli-Oidrema tee</t>
  </si>
  <si>
    <t>kaltsiumkloriid:75% EI:25%</t>
  </si>
  <si>
    <t>Jädivere - Kivi-Vigala tee</t>
  </si>
  <si>
    <t>Märjamaa vald:100%</t>
  </si>
  <si>
    <t>5,4:96% 6:4%</t>
  </si>
  <si>
    <t>Hertu-Põrsaku-Keava tee</t>
  </si>
  <si>
    <t>Kehtna vald:100%</t>
  </si>
  <si>
    <t>174:100%</t>
  </si>
  <si>
    <t xml:space="preserve"> 3:58%  2:42%</t>
  </si>
  <si>
    <t>5,1:55% 5,3:45%</t>
  </si>
  <si>
    <t>Savikoti-Pärsti tee</t>
  </si>
  <si>
    <t>157:100%</t>
  </si>
  <si>
    <t>Tori-Massu tee</t>
  </si>
  <si>
    <t>119:100%</t>
  </si>
  <si>
    <t>Järise-Asuka tee</t>
  </si>
  <si>
    <t>Saare :100%</t>
  </si>
  <si>
    <t>Saaremaa vald:100%</t>
  </si>
  <si>
    <t>7,8:100%</t>
  </si>
  <si>
    <t>Kärstna-Vooru tee</t>
  </si>
  <si>
    <t>EI:71% kaltsiumkloriid:29%</t>
  </si>
  <si>
    <t>Kaavere-Leie tee</t>
  </si>
  <si>
    <t xml:space="preserve"> 4:72%  2:20%  3:8%</t>
  </si>
  <si>
    <t>6:47% 6,5:42% 7:11%</t>
  </si>
  <si>
    <t>Tootsi-Piistaoja tee</t>
  </si>
  <si>
    <t xml:space="preserve"> 2:76%  3:24%</t>
  </si>
  <si>
    <t>4,5:84% 4,7:9% 3,5:4% 4,2:3%</t>
  </si>
  <si>
    <t xml:space="preserve"> 4:64%  3:36%</t>
  </si>
  <si>
    <t>Sääla tee</t>
  </si>
  <si>
    <t>5,8:44% 6:28% 6,2:17% 6,4:9% 6,5:1% 17:0%</t>
  </si>
  <si>
    <t>Holstre-Mõnnaste tee</t>
  </si>
  <si>
    <t>Nõmme-Supsimari tee</t>
  </si>
  <si>
    <t>99:100%</t>
  </si>
  <si>
    <t>Tihemetsa-Kärsu tee</t>
  </si>
  <si>
    <t xml:space="preserve"> 3:80%  4:20%</t>
  </si>
  <si>
    <t>Haimre-Sulu-Velise tee</t>
  </si>
  <si>
    <t>130:71% 52:29%</t>
  </si>
  <si>
    <t xml:space="preserve"> 3:49%  4:44%  5:7%</t>
  </si>
  <si>
    <t>6,5:55% 6,7:26% 6,6:12% 7:6% 8,5:0% 16:0% 32:0%</t>
  </si>
  <si>
    <t>algus 2,4</t>
  </si>
  <si>
    <t>Mustla-Mõnnaste tee</t>
  </si>
  <si>
    <t>56:66% 131:34%</t>
  </si>
  <si>
    <t>EI:77% kaltsiumkloriid:23%</t>
  </si>
  <si>
    <t>Libatse-Langerma tee</t>
  </si>
  <si>
    <t>Põhja-Pärnumaa vald:100%</t>
  </si>
  <si>
    <t xml:space="preserve"> 5:79%  4:21%</t>
  </si>
  <si>
    <t>Lalsi-Vaibla tee</t>
  </si>
  <si>
    <t>Harju :100%</t>
  </si>
  <si>
    <t>Tagamõisa-Undva tee</t>
  </si>
  <si>
    <t>Kahtla-Ruhve tee</t>
  </si>
  <si>
    <t>muu:83% EI:17%</t>
  </si>
  <si>
    <t>Ridase-Saastna tee</t>
  </si>
  <si>
    <t xml:space="preserve"> 3:47%  5:30%  4:23%</t>
  </si>
  <si>
    <t>Põhja-Pärnumaa vald:80% Tori vald:20%</t>
  </si>
  <si>
    <t>Harju-Risti tee</t>
  </si>
  <si>
    <t>Lääne-Harju vald:100%</t>
  </si>
  <si>
    <t>25:100%</t>
  </si>
  <si>
    <t>Keila-Ohtu tee</t>
  </si>
  <si>
    <t>Lääne-Harju vald:93% Keila linn:7%</t>
  </si>
  <si>
    <t xml:space="preserve"> 4:75%  2:15%  3:9%</t>
  </si>
  <si>
    <t>7:42% 8:31% 7,5:27%</t>
  </si>
  <si>
    <t>Mõisaküla-Metsavere tee</t>
  </si>
  <si>
    <t xml:space="preserve"> 4:94% EI:6%</t>
  </si>
  <si>
    <t>Taali-Põlendmaa-Seljametsa tee</t>
  </si>
  <si>
    <t>Tutku-Pärsama tee</t>
  </si>
  <si>
    <t>Tammaru-Mihkli tee</t>
  </si>
  <si>
    <t>kaltsiumkloriid:51% EI:49%</t>
  </si>
  <si>
    <t xml:space="preserve"> 3:94%  4:6%</t>
  </si>
  <si>
    <t>Vana-Vigala - Läti tee</t>
  </si>
  <si>
    <t>muu:87% EI:13%</t>
  </si>
  <si>
    <t xml:space="preserve"> 4:56%  3:24%  2:20%</t>
  </si>
  <si>
    <t>5,4:23% 5,8:19% 4,8:16% 4,7:16% 5,6:8% 4,5:7% 4:3% 6:3% 4,3:3% 5:2% 7:1% 12,2:0%</t>
  </si>
  <si>
    <t>Metsaleeli tee</t>
  </si>
  <si>
    <t>Mulgi vald:100%</t>
  </si>
  <si>
    <t>Aste-Haamse tee</t>
  </si>
  <si>
    <t>5:53% 5,5:27% 6,5:19%</t>
  </si>
  <si>
    <t>Pärnu linn:51% Lääneranna vald:49%</t>
  </si>
  <si>
    <t>Eikla-Lussu tee</t>
  </si>
  <si>
    <t>Rootsivere-Koguva tee</t>
  </si>
  <si>
    <t>Muhu vald:100%</t>
  </si>
  <si>
    <t>Veelikse - Vana-Kariste tee</t>
  </si>
  <si>
    <t>EI:93% kaltsiumkloriid:7%</t>
  </si>
  <si>
    <t>Laane tee</t>
  </si>
  <si>
    <t xml:space="preserve"> 4:85%  3:15%</t>
  </si>
  <si>
    <t>Posti-Malvaste tee</t>
  </si>
  <si>
    <t>Hiiu :100%</t>
  </si>
  <si>
    <t>Hiiumaa vald:100%</t>
  </si>
  <si>
    <t>Tõlla-Kamali tee</t>
  </si>
  <si>
    <t>Epra-Kildu tee</t>
  </si>
  <si>
    <t>Põhja-Sakala vald:100%</t>
  </si>
  <si>
    <t>Vee-Sõõrike tee</t>
  </si>
  <si>
    <t>7,45:90% 6,45:10%</t>
  </si>
  <si>
    <t>Lellapere-Kokuta tee</t>
  </si>
  <si>
    <t>5:46% 5,5:30% 5,2:14% 5,8:11%</t>
  </si>
  <si>
    <t>Tiirimetsa-Lümanda tee</t>
  </si>
  <si>
    <t xml:space="preserve"> 4:58%  5:35%  3:7%</t>
  </si>
  <si>
    <t>Penniküla tee</t>
  </si>
  <si>
    <t xml:space="preserve"> 3:60%  4:40%</t>
  </si>
  <si>
    <t>Puski-Kõpu-Ristna tee</t>
  </si>
  <si>
    <t>6:93% 9:7%</t>
  </si>
  <si>
    <t>Salu-Kaelase tee</t>
  </si>
  <si>
    <t>Ellamaa-Koluvere tee</t>
  </si>
  <si>
    <t>Saue vald:100%</t>
  </si>
  <si>
    <t>87:64% 126:36%</t>
  </si>
  <si>
    <t xml:space="preserve"> 3:79%  4:21%</t>
  </si>
  <si>
    <t>Tõhela-Alu-Murru tee</t>
  </si>
  <si>
    <t>kaltsiumkloriid:55% EI:45%</t>
  </si>
  <si>
    <t xml:space="preserve"> 3:61%  5:20%  4:19%</t>
  </si>
  <si>
    <t>EI:54%  5:46%</t>
  </si>
  <si>
    <t>7:54% 7,2:46%</t>
  </si>
  <si>
    <t>Ellamaa-Lehetu tee</t>
  </si>
  <si>
    <t>6:96% 6,4:4%</t>
  </si>
  <si>
    <t>Hilleste-Hellamaa tee</t>
  </si>
  <si>
    <t>70:78% 99:22%</t>
  </si>
  <si>
    <t xml:space="preserve"> 2:42%  3:38%  4:20%</t>
  </si>
  <si>
    <t>Lodja-Saunametsa tee</t>
  </si>
  <si>
    <t>Laukna tee</t>
  </si>
  <si>
    <t xml:space="preserve"> 3:62%  4:27%  5:11%</t>
  </si>
  <si>
    <t>7:78% 7,4:12% 6,6:9% 25,7:1% 11,4:1%</t>
  </si>
  <si>
    <t>Kulla-Pöögle tee</t>
  </si>
  <si>
    <t>Metsküla-Kildu tee</t>
  </si>
  <si>
    <t>Rohuküla-Ahli-Ridala tee</t>
  </si>
  <si>
    <t>Lääne :100%</t>
  </si>
  <si>
    <t>Haapsalu linn:100%</t>
  </si>
  <si>
    <t>EI:93% muu:7%</t>
  </si>
  <si>
    <t xml:space="preserve"> 4:59%  3:41%</t>
  </si>
  <si>
    <t>6,2:52% 6,5:48%</t>
  </si>
  <si>
    <t>Kirbla - Rumba - Vana-Vigala tee</t>
  </si>
  <si>
    <t>Lääne-Eesti Põhja-Eesti</t>
  </si>
  <si>
    <t>Rapla :91% Pärnu :9%</t>
  </si>
  <si>
    <t>Märjamaa vald:91% Lääneranna vald:9%</t>
  </si>
  <si>
    <t>80:64% 72:36%</t>
  </si>
  <si>
    <t xml:space="preserve"> 5:74%  4:26%</t>
  </si>
  <si>
    <t>6,3:23% 6:21% 6,4:11% 5,6:11% 5,8:10% 5,7:9% 6,2:6% 6,8:5% 5,9:3% 5,2:2% 7,6:0% 14,6:0%</t>
  </si>
  <si>
    <t>Säilitus KM 9,5-17,781 hooldepiiride järgi</t>
  </si>
  <si>
    <t>EI:96% muu:4%</t>
  </si>
  <si>
    <t>7:34% 4,7:26% 6:17% 4,8:13% 5,1:10%</t>
  </si>
  <si>
    <t>Sipa-Mõraste tee</t>
  </si>
  <si>
    <t>muu:73% EI:27%</t>
  </si>
  <si>
    <t>6:36% 5,4:23% 5,6:17% 5,8:14% 5:6% 5,2:4% 8:0%</t>
  </si>
  <si>
    <t>Abja-Paluoja - Sarja - Tõlla tee</t>
  </si>
  <si>
    <t>182:100%</t>
  </si>
  <si>
    <t>Saanika-Martna tee</t>
  </si>
  <si>
    <t>Lääne-Nigula vald:61% Haapsalu linn:39%</t>
  </si>
  <si>
    <t>6:73% 5,8:22% 5,3:6%</t>
  </si>
  <si>
    <t>Lääne-Nigula vald:100%</t>
  </si>
  <si>
    <t>Tori vald:82% Pärnu linn:18%</t>
  </si>
  <si>
    <t xml:space="preserve"> 4:100% EI:0%</t>
  </si>
  <si>
    <t>7:56% 5,8:36% 6:8%</t>
  </si>
  <si>
    <t>5,3:74% 5,5:15% 5,7:11% 12:1%</t>
  </si>
  <si>
    <t>Rahuste-Kaunispe tee</t>
  </si>
  <si>
    <t xml:space="preserve"> 4:57%  3:39%  2:4%</t>
  </si>
  <si>
    <t xml:space="preserve"> 4:95%  3:5% EI:0%</t>
  </si>
  <si>
    <t>Rame-Paatsalu tee</t>
  </si>
  <si>
    <t xml:space="preserve"> 3:92%  4:8%</t>
  </si>
  <si>
    <t>5,4:100%</t>
  </si>
  <si>
    <t>Sipa-Suitsu tee</t>
  </si>
  <si>
    <t>92:100%</t>
  </si>
  <si>
    <t>6,1:36% 5,6:26% 6:23% 5,3:14%</t>
  </si>
  <si>
    <t>Laiksaare-Massiaru-Teaste tee</t>
  </si>
  <si>
    <t>Häädemeeste vald:100%</t>
  </si>
  <si>
    <t xml:space="preserve"> 3:84%  4:16%</t>
  </si>
  <si>
    <t>4:39% 3,5:36% 8,5:25%</t>
  </si>
  <si>
    <t>Koikse-Jalase-Riidaku tee</t>
  </si>
  <si>
    <t>6,2:49% 6,4:36% 6,6:13% 5,8:2%</t>
  </si>
  <si>
    <t>Uusna-Saareküla tee</t>
  </si>
  <si>
    <t>EI:66% kaltsiumkloriid:34%</t>
  </si>
  <si>
    <t xml:space="preserve"> 5:87%  2:13%</t>
  </si>
  <si>
    <t>Kõo - Kolga-Jaani tee</t>
  </si>
  <si>
    <t>Põhja-Sakala vald:70% Viljandi vald:30%</t>
  </si>
  <si>
    <t>7,3:78% 7,5:22% 7,2:0%</t>
  </si>
  <si>
    <t>km 10,85-13,537</t>
  </si>
  <si>
    <t>Valma-Väluste tee</t>
  </si>
  <si>
    <t>82:99% 324:1%</t>
  </si>
  <si>
    <t xml:space="preserve"> 4:86%  5:9%  3:5%</t>
  </si>
  <si>
    <t>Rimmu-Kaarli tee</t>
  </si>
  <si>
    <t>139:100%</t>
  </si>
  <si>
    <t>Massu tee</t>
  </si>
  <si>
    <t>6,3:64% 6,1:36%</t>
  </si>
  <si>
    <t>Tori vald:51% Põhja-Pärnumaa vald:49%</t>
  </si>
  <si>
    <t>Vaimõisa-Nurme tee</t>
  </si>
  <si>
    <t xml:space="preserve"> 3:68%  2:32%</t>
  </si>
  <si>
    <t>5,6:31% 5,4:17% 4,6:15% 4,5:14% 5,2:11% 5:10% 5,8:2%</t>
  </si>
  <si>
    <t>Nurste-Kuriste tee</t>
  </si>
  <si>
    <t>EI:95% muu:5%</t>
  </si>
  <si>
    <t xml:space="preserve"> 4:94%  3:5%  5:2%</t>
  </si>
  <si>
    <t>6,5:49% 8:37% 7:12% 9:2%</t>
  </si>
  <si>
    <t>Are-Elbu tee</t>
  </si>
  <si>
    <t xml:space="preserve"> 5:72%  4:20%  3:8%</t>
  </si>
  <si>
    <t>Mõisamaa-Kümniku tee</t>
  </si>
  <si>
    <t xml:space="preserve"> 3:53%  5:26%  4:21%</t>
  </si>
  <si>
    <t>5:64% 4,5:36%</t>
  </si>
  <si>
    <t>Mustla-Pahuvere tee</t>
  </si>
  <si>
    <t>Kõrgessaare-Hüti-Puski tee</t>
  </si>
  <si>
    <t>26:76% 24:24%</t>
  </si>
  <si>
    <t xml:space="preserve"> 4:51%  3:49%</t>
  </si>
  <si>
    <t>7,5:76% 7:24%</t>
  </si>
  <si>
    <t>Sipa-Varbola tee</t>
  </si>
  <si>
    <t>152:71% 66:29%</t>
  </si>
  <si>
    <t xml:space="preserve"> 2:71%  3:17%  4:12%</t>
  </si>
  <si>
    <t>6,8:52% 7:29% 6:7% 6,5:6% 6,2:5%</t>
  </si>
  <si>
    <t>Õisu tee</t>
  </si>
  <si>
    <t xml:space="preserve"> 3:54%  4:46%</t>
  </si>
  <si>
    <t>Nõmmküla-Aulepa-Österby tee</t>
  </si>
  <si>
    <t>4,5:100%</t>
  </si>
  <si>
    <t>Jaagupi-Urissaare tee</t>
  </si>
  <si>
    <t xml:space="preserve"> 3:64%  4:21%  2:15%</t>
  </si>
  <si>
    <t>7:38% 6,5:22% 6,8:15% 5,8:7% 5,3:6% 7,3:5% 6:3% 6,3:2% 7,5:1% 5,5:1% 9:0%</t>
  </si>
  <si>
    <t>Poama tee</t>
  </si>
  <si>
    <t>muu:79% EI:21%</t>
  </si>
  <si>
    <t>Tuudi-Saastna tee</t>
  </si>
  <si>
    <t xml:space="preserve"> 3:54%  4:40%  2:6%</t>
  </si>
  <si>
    <t>4,5:48% 6:35% 5:16%</t>
  </si>
  <si>
    <t>Rõusa-Säästla tee</t>
  </si>
  <si>
    <t>Kuusiku-Palamulla tee</t>
  </si>
  <si>
    <t xml:space="preserve"> 4:46%  3:28%  2:26%</t>
  </si>
  <si>
    <t>5:56% 4,2:18% 4:12% 4,6:6% 5,2:5% 4,5:4% 6:0%</t>
  </si>
  <si>
    <t>Tagavere-Taaliku tee</t>
  </si>
  <si>
    <t>7:45% 8:37% 6,5:17% 10,5:0%</t>
  </si>
  <si>
    <t>Kildu-Oksa-Tõramaa tee</t>
  </si>
  <si>
    <t>130:100%</t>
  </si>
  <si>
    <t>EI:95% kaltsiumkloriid:5%</t>
  </si>
  <si>
    <t>6:51% 6,5:49%</t>
  </si>
  <si>
    <t>EI:95.0% kaltsiumkloriid:5.0%</t>
  </si>
  <si>
    <t>Jausa tee</t>
  </si>
  <si>
    <t>5:53% 5,2:47%</t>
  </si>
  <si>
    <t>Paide-Roovere-Kuimetsa tee</t>
  </si>
  <si>
    <t xml:space="preserve"> 2:52%  3:25%  4:23%</t>
  </si>
  <si>
    <t>6,5:82% 6,8:10% 6,2:6% 6,3:3% 7,2:0%</t>
  </si>
  <si>
    <t>7,8:100% 6,9:0%</t>
  </si>
  <si>
    <t>Orinõmme-Saikla tee</t>
  </si>
  <si>
    <t>107:100%</t>
  </si>
  <si>
    <t xml:space="preserve"> 4:58%  3:42%</t>
  </si>
  <si>
    <t>Uue-Kariste - Supsi tee</t>
  </si>
  <si>
    <t>Mulgi vald:87% Põhja-Sakala vald:13%</t>
  </si>
  <si>
    <t>Käina-Hüti tee</t>
  </si>
  <si>
    <t xml:space="preserve"> 4:77%  5:23% EI:0%</t>
  </si>
  <si>
    <t>7,5:69% 8:23% 7,2:9%</t>
  </si>
  <si>
    <t>Puhtu tee</t>
  </si>
  <si>
    <t>99:100% 180:0%</t>
  </si>
  <si>
    <t xml:space="preserve"> 3:92%  5:8%</t>
  </si>
  <si>
    <t>4,3:100%</t>
  </si>
  <si>
    <t>Vändra-Võidula tee</t>
  </si>
  <si>
    <t xml:space="preserve"> 3:98%  2:2%</t>
  </si>
  <si>
    <t>Paikuse-Tammuru tee</t>
  </si>
  <si>
    <t>Lokuta-Jõeküla tee</t>
  </si>
  <si>
    <t>Rapla :77% Järva :23%</t>
  </si>
  <si>
    <t>Kehtna vald:77% Türi vald:23%</t>
  </si>
  <si>
    <t>EI:78% muu:22%</t>
  </si>
  <si>
    <t>6:45% 5,8:26% 6,2:26% 6,4:2%</t>
  </si>
  <si>
    <t>Kivi-Vigala - Avaste - Vana-Vigala tee</t>
  </si>
  <si>
    <t xml:space="preserve"> 4:78%  3:22%</t>
  </si>
  <si>
    <t>5,3:25% 5,5:25% 5,7:14% 5:14% 5,8:12% 5,6:9% 6:1% 11,3:0% 7,5:0% 8:0%</t>
  </si>
  <si>
    <t>algus 8,64</t>
  </si>
  <si>
    <t>Viljandi :71% Valga :29%</t>
  </si>
  <si>
    <t>Viljandi vald:71% Tõrva vald:29%</t>
  </si>
  <si>
    <t xml:space="preserve"> 3:96%  4:4%</t>
  </si>
  <si>
    <t>6:50% 5,6:26% 5,4:12% 5,2:5% 6,4:4% 5,8:2% 6,2:1% 8,2:0% 6,5:0%</t>
  </si>
  <si>
    <t>Esiküla-Kassari tee</t>
  </si>
  <si>
    <t xml:space="preserve"> 2:74%  4:26%</t>
  </si>
  <si>
    <t>Hanila-Massu tee</t>
  </si>
  <si>
    <t xml:space="preserve"> 4:73%  3:27%</t>
  </si>
  <si>
    <t>Sagariste-Kõljala tee</t>
  </si>
  <si>
    <t>Kipi tee</t>
  </si>
  <si>
    <t xml:space="preserve"> 4:69%  3:19%  5:12%</t>
  </si>
  <si>
    <t>Luguse-Kakumaa tee</t>
  </si>
  <si>
    <t>Palivere-Keedika tee</t>
  </si>
  <si>
    <t>36:60% 135:40%</t>
  </si>
  <si>
    <t>Päärdu-Tõnumaa tee</t>
  </si>
  <si>
    <t xml:space="preserve"> 4:77%  3:14%  5:9%</t>
  </si>
  <si>
    <t>6,3:21% 6,1:18% 6,4:16% 6,2:12% 5,8:11% 6,5:8% 6:7% 5,7:4% 5,9:4% 11:0% 8:0%</t>
  </si>
  <si>
    <t>Maidla-Ollimäe tee</t>
  </si>
  <si>
    <t>muu:51% EI:49%</t>
  </si>
  <si>
    <t>6:68% 6,3:30% 7,6:2% 19,5:1%</t>
  </si>
  <si>
    <t>Libatse-Enge tee</t>
  </si>
  <si>
    <t>EI:65% kaltsiumkloriid:35%</t>
  </si>
  <si>
    <t xml:space="preserve"> 5:98%  3:2%</t>
  </si>
  <si>
    <t>Hagudi-Kodila tee</t>
  </si>
  <si>
    <t xml:space="preserve"> 3:65%  2:35%</t>
  </si>
  <si>
    <t>6,2:71% 6,3:27% 5,8:2% 6:0%</t>
  </si>
  <si>
    <t>Läätsa-Jämaja-Sääre-Mäebe tee</t>
  </si>
  <si>
    <t>7,2:100% 8,4:0%</t>
  </si>
  <si>
    <t>Karida-Kärla tee</t>
  </si>
  <si>
    <t xml:space="preserve"> 5:84%  4:16%</t>
  </si>
  <si>
    <t>Mõisaküla-Jäärja tee</t>
  </si>
  <si>
    <t>Viljandi :89% Pärnu :11%</t>
  </si>
  <si>
    <t>Mulgi vald:89% Saarde vald:11%</t>
  </si>
  <si>
    <t>Rõusa-Käru tee</t>
  </si>
  <si>
    <t>Kadjaste-Suurejõe tee</t>
  </si>
  <si>
    <t>EI:83% muu:17%</t>
  </si>
  <si>
    <t>6,1:22% 6,5:21% 5,5:20% 6,9:14% 6:9% 6,2:6% 7:5% 6,3:3% 5,2:0%</t>
  </si>
  <si>
    <t xml:space="preserve"> 4:82%  3:18%</t>
  </si>
  <si>
    <t>Võhmasaare-Jälevere tee</t>
  </si>
  <si>
    <t>Vöivaku-Kuhjavere tee</t>
  </si>
  <si>
    <t xml:space="preserve"> 3:67%  4:27%  2:6%</t>
  </si>
  <si>
    <t>7:52% 7,5:19% 5,6:17% 6,5:13%</t>
  </si>
  <si>
    <t>Oru-Soolu-Jalukse tee</t>
  </si>
  <si>
    <t xml:space="preserve"> 5:53%  4:32%  3:15%</t>
  </si>
  <si>
    <t xml:space="preserve"> 4:93%  2:7%</t>
  </si>
  <si>
    <t>Valgu-Libatse tee</t>
  </si>
  <si>
    <t>Pärnu :70% Rapla :30%</t>
  </si>
  <si>
    <t>Põhja-Pärnumaa vald:70% Märjamaa vald:30%</t>
  </si>
  <si>
    <t>7,3:70% 7:13% 6,5:12% 6,25:5%</t>
  </si>
  <si>
    <t>km 12,8-15,095</t>
  </si>
  <si>
    <t>Rannaküla tee</t>
  </si>
  <si>
    <t xml:space="preserve"> 5:64%  3:36%</t>
  </si>
  <si>
    <t>Nõmba-Vilivalla tee</t>
  </si>
  <si>
    <t>Ristivälja-Moka tee</t>
  </si>
  <si>
    <t xml:space="preserve"> 5:62%  2:38%</t>
  </si>
  <si>
    <t>Kabli-Massiaru tee</t>
  </si>
  <si>
    <t>Tali-Tuuliku-Massiaru tee</t>
  </si>
  <si>
    <t>Saarde vald:61% Häädemeeste vald:39%</t>
  </si>
  <si>
    <t>6:45% 5:42% 7,5:13%</t>
  </si>
  <si>
    <t>2026 km 0,48-3,25 ja km 18,9-22,361 ning  2027 km 4,08-11,81</t>
  </si>
  <si>
    <t>6,3:67% 6:17% 6,2:16%</t>
  </si>
  <si>
    <t>Vanamõisa-Koonga-Ahaste tee</t>
  </si>
  <si>
    <t xml:space="preserve"> 3:70%  4:26%  2:4%</t>
  </si>
  <si>
    <t>5:89% 6:11%</t>
  </si>
  <si>
    <t>Märjamaa vald:57% Rapla vald:43%</t>
  </si>
  <si>
    <t xml:space="preserve"> 3:40%  2:38%  4:22%</t>
  </si>
  <si>
    <t>5,8:38% 4,8:31% 6:12% 5,5:12% 6,2:3% 5,4:3%</t>
  </si>
  <si>
    <t>Kaali tee</t>
  </si>
  <si>
    <t>57:83% 82:17%</t>
  </si>
  <si>
    <t>Ridalepa-Lavassaare tee</t>
  </si>
  <si>
    <t>6:72% 4:28%</t>
  </si>
  <si>
    <t>Valjala-Laimjala tee</t>
  </si>
  <si>
    <t>6:62% 7:22% 6,5:9% 8:7% 7,5:0%</t>
  </si>
  <si>
    <t xml:space="preserve"> 4:53%  3:41%  5:6%</t>
  </si>
  <si>
    <t>5,4:56% 5,7:44%</t>
  </si>
  <si>
    <t>6:94% 5,7:6%</t>
  </si>
  <si>
    <t>Alavere-Voose tee</t>
  </si>
  <si>
    <t>Anija vald:100%</t>
  </si>
  <si>
    <t xml:space="preserve"> 2:74%  3:23%  4:3%</t>
  </si>
  <si>
    <t>5:100% 4,5:0%</t>
  </si>
  <si>
    <t xml:space="preserve"> 3:61%  4:38% EI:0%</t>
  </si>
  <si>
    <t>6:51% 7:42% 8:7%</t>
  </si>
  <si>
    <t>Konuvere-Kilgi tee</t>
  </si>
  <si>
    <t>5:61% 5,5:33% 5,2:7%</t>
  </si>
  <si>
    <t>Tänassilma-Rebasteoja tee</t>
  </si>
  <si>
    <t>5:60% 4:40%</t>
  </si>
  <si>
    <t>Harju-Leisu tee</t>
  </si>
  <si>
    <t xml:space="preserve"> 4:83%  2:12%  3:5%</t>
  </si>
  <si>
    <t>Vaopere-Tamsi-Kuimetsa tee</t>
  </si>
  <si>
    <t xml:space="preserve"> 3:56%  2:22%  4:22%</t>
  </si>
  <si>
    <t>5,6:28% 5,2:25% 5,4:22% 5,8:13% 6:8% 9,5:1% 7:1% 6,2:1% 6,3:1%</t>
  </si>
  <si>
    <t>Eidapere-Kõnnu tee</t>
  </si>
  <si>
    <t>5:78% 5,5:21% 15,7:1% 18:0%</t>
  </si>
  <si>
    <t>Tõstamaa-Lõuka-Tõstamaa tee</t>
  </si>
  <si>
    <t xml:space="preserve"> 4:47%  3:38%  2:15%</t>
  </si>
  <si>
    <t>5:68% 4,5:32%</t>
  </si>
  <si>
    <t>Järva :100%</t>
  </si>
  <si>
    <t>6,4:70% 6,6:15% 6,2:8% 6:3% 7:3%</t>
  </si>
  <si>
    <t>JRK NR. 2026</t>
  </si>
  <si>
    <t>20:91% 0:9%</t>
  </si>
  <si>
    <t>0:100% EI:0%</t>
  </si>
  <si>
    <t>Kaks varasemat lõiku liidetud ja KOV eelistus vaja suurendada 20 peale</t>
  </si>
  <si>
    <t>2025 loendus enne oli 60 ja 31</t>
  </si>
  <si>
    <t>kaks lõiku koos aga liikus erinev</t>
  </si>
  <si>
    <t>Siin oli viimase loendusega 2020 aastal 51 autot ja nüüd ristmikul imelik liikus ehk teel 18205 75 (2024) autot, tee 18206 loeti 2022 aastal 81 autot ja nüüd 69 ni vähendatud ja  eeldada võiks et sinna tuleb rohkem kui neendel eespool mainitud lõikudel kuid kirjas poole vähem. Tee nr 18217 võtab muidugi 20 autot vähemaks kuid ikkagi on liikus sellel lõigul pigem üle 50 kui alla.  Tulemus 24 autot on saadud mudelist kud see ei ole arvestades teede suundi loogiline.ja lõigul võiks olla tõesti 50+ autot ööpäevas ja bussiliin näitab samuti liikumissuundi.</t>
  </si>
  <si>
    <t>mudelist ei tulnud tulemit ja pandi 20 autot kuid arvata võib et liiklus suurem kindlasti teises pooles ja buss ka peal</t>
  </si>
  <si>
    <t>Loetud 2019 ja siis oli 63 autot</t>
  </si>
  <si>
    <t>2021 loendus on toodud tagasi ja ei ole siin vist korrektne varasem  number 74 autot. Eriobjekt seoses kaitsetööstuspargiga.</t>
  </si>
  <si>
    <t>Liikusloendus teostatud 2024 ja loenduspunkt km 0,035 ehk kattega teel mis lõpeb peale  farmi teed k 0,725 ja seal on liikus 199, edasi kruusa lõigul tuntavalt väiksem. enne oli 64 autot ja see võiks sobida ka kruusateele mis tähendaks et praeguse 30 katte punkti asemel peaks seal olema 10 punkti ehk kokku 31 punkti. Kov punkte andnud ei ole.</t>
  </si>
  <si>
    <t>Koolibuss on peatus.ee s</t>
  </si>
  <si>
    <t>jupike enne Kivi-Vigalat .Teeme koos enamuse teega kuna sellel lõigul liikus pigem liiga suur kuid põhjus et ees on teekasutajate ja tolmu mõju suur number.  Tee llguse lõik liikusega 36 autot ehk ei satu nimekirja. Margus M: kui teha, siis start 0,135 - ehk kogu kr.tee ära teha (kr.tee lõik piirneb majapidamistega), ei ole mõistlik vaid 225 m.</t>
  </si>
  <si>
    <t>Liiklus on loetud kattega tee osal kus kindlasti rohkem liikust kui kruusatee lõigul kuna katte lõpust läheb tee Käpa aiandusühistusse. Eeeldatav kruusatee liikussagedus 100 autot ööpäevas.</t>
  </si>
  <si>
    <t>Otepää vald:79% Valga vald:21%</t>
  </si>
  <si>
    <t>98:93.0% 40:7.0%</t>
  </si>
  <si>
    <t>Kanepi vald:92.0% Otepää vald:8.0%</t>
  </si>
  <si>
    <t>Kanepi vald:86.0% Võru vald:14.0%</t>
  </si>
  <si>
    <t>Ülemõisa-Polli tee</t>
  </si>
  <si>
    <t>67-45</t>
  </si>
  <si>
    <t>67-45   KRSAIL 2027 kuni km 1,654</t>
  </si>
  <si>
    <t>7,3:94.0% 7:6.0% 18,8:0.0% 8,8:0.0%</t>
  </si>
  <si>
    <t>2025 loendus enne oli 35 ja loendus km 24,2.  Põhiline liikus nädalavahetusel kui olid orienteerumise võistlused kus keskus oli ühel pool ja rajad teisel pool.</t>
  </si>
  <si>
    <t>2025 loendus enne oli 35 ja loendus km 24,2.  Põhiline liikus nädalavahetusel kui olid orienteerumise võistlused kus keskus oli ühel pool ja rajad teisel pool. Sellelt poolt ei tuldud  vaid tee lõpust mööda kattega teed.</t>
  </si>
  <si>
    <t xml:space="preserve">Siin on mudeli ennustus ebakorrektne ja tehakse 2026 loendus  varasem number 57 </t>
  </si>
  <si>
    <t>Siin on mudeli ennustus ebakorrektne ja tehakse 2026 loendus  varasem number36</t>
  </si>
  <si>
    <t>eelmine aasta oli vaid lõigu lõpp</t>
  </si>
  <si>
    <t>nüüd pikem lõik</t>
  </si>
  <si>
    <t>49-24 mudelist ehk tuleb mõõta.</t>
  </si>
  <si>
    <t>liiklus loetud km 2,3</t>
  </si>
  <si>
    <t xml:space="preserve"> 4:38%  3:36%  2:26%</t>
  </si>
  <si>
    <t xml:space="preserve"> 2:44%  3:38%  4:19%</t>
  </si>
  <si>
    <t>PRIORITEET I - 20 p (30%)</t>
  </si>
  <si>
    <t>PRIORITEET II - 10 p (40%)</t>
  </si>
  <si>
    <t>PRIORITEET III - 0 p (30%)</t>
  </si>
  <si>
    <t>KOV-i MÄRKUSED</t>
  </si>
  <si>
    <t>Pikkuse kontroll</t>
  </si>
  <si>
    <t>Arvestuslik pikkus</t>
  </si>
  <si>
    <t>Vahe km</t>
  </si>
  <si>
    <t>Vahe %</t>
  </si>
  <si>
    <t>45:89.0% 134:11.0%</t>
  </si>
  <si>
    <t>Suurema liikusega väike lõi kokku pandud väiksemma liikusega lõiguga mis vahepeal oli 69 autot  ja 2025 loenduses kukkus alla 50</t>
  </si>
  <si>
    <t>84:99% 227:1%</t>
  </si>
  <si>
    <t>Loendus kattega teel lõigu lõpus ehk mõned autod on kruusateel vähem aga raskeveokid peaks olema õiged kuna Koonga karjääri väljaveo tee.</t>
  </si>
  <si>
    <t xml:space="preserve">Kahte maakonda ühendav teelõik, pigem on liikus väiksem kui kattega tee lõigul loendatud 226 autot. Varasem oli 127 autot  ja kokku tuli 48 punkti. Kui eeldada et liiklus veidi suurem, siis saaksime koos Kov eelistusega 55 punkti ja  </t>
  </si>
  <si>
    <t>150:100%</t>
  </si>
  <si>
    <t>Liiklusloendus 2025 alguse kattega lõigul.</t>
  </si>
  <si>
    <t>2027 Kruusateedele katete ehitamise objektid</t>
  </si>
  <si>
    <t>Audru-Lavassaare-Vahenurme tee</t>
  </si>
  <si>
    <t>Põhja-Pärnumaa vald:88% Pärnu linn:12%</t>
  </si>
  <si>
    <t>293:100%</t>
  </si>
  <si>
    <t>20:88% EI:12%</t>
  </si>
  <si>
    <t>1:88% EI:12%</t>
  </si>
  <si>
    <t xml:space="preserve"> 4:63%  5:27% EI:9%</t>
  </si>
  <si>
    <t>Pedajamäe-Pühajärve tee</t>
  </si>
  <si>
    <t>184:100%</t>
  </si>
  <si>
    <t xml:space="preserve"> 2:85%  4:8%  3:7%</t>
  </si>
  <si>
    <t>6:72% 4,5:28%</t>
  </si>
  <si>
    <t xml:space="preserve"> 5:100% EI:0%</t>
  </si>
  <si>
    <t>8:51% 7,7:49%</t>
  </si>
  <si>
    <t>Reola-Unipiha tee</t>
  </si>
  <si>
    <t>Kambja vald:76% Nõo vald:24%</t>
  </si>
  <si>
    <t>151:100%</t>
  </si>
  <si>
    <t xml:space="preserve"> 4:58%  5:39%  2:3%</t>
  </si>
  <si>
    <t>7:78% 6,5:15% 7,5:8%</t>
  </si>
  <si>
    <t>Saverna-Jõksi tee</t>
  </si>
  <si>
    <t>175:100%</t>
  </si>
  <si>
    <t>Kaansoo-Tori tee</t>
  </si>
  <si>
    <t>9:100% 7,3:0%</t>
  </si>
  <si>
    <t>Visela-Kassi tee</t>
  </si>
  <si>
    <t>143:100%</t>
  </si>
  <si>
    <t xml:space="preserve"> 4:69%  5:31%</t>
  </si>
  <si>
    <t>kaltsiumkloriid:99% EI:1%</t>
  </si>
  <si>
    <t>Holvandi-Partsi tee</t>
  </si>
  <si>
    <t>Mooste-Viisli tee</t>
  </si>
  <si>
    <t>Surju-Saunametsa tee</t>
  </si>
  <si>
    <t>7:59% 8:41%</t>
  </si>
  <si>
    <t>104:87% 106:13%</t>
  </si>
  <si>
    <t>7,3:100% 8,7:0%</t>
  </si>
  <si>
    <t>Puurina-Lüllemäe-Litsmetsa tee</t>
  </si>
  <si>
    <t xml:space="preserve"> 4:53%  5:47%</t>
  </si>
  <si>
    <t>Puhja kalmistu tee</t>
  </si>
  <si>
    <t>105:100%</t>
  </si>
  <si>
    <t xml:space="preserve"> 4:87%  2:13%</t>
  </si>
  <si>
    <t>60:86% 145:14%</t>
  </si>
  <si>
    <t xml:space="preserve"> 4:65%  5:35%</t>
  </si>
  <si>
    <t>Vao-Kalitsa tee</t>
  </si>
  <si>
    <t>20:100% 0:0%</t>
  </si>
  <si>
    <t>Mullavere-Saadjärve tee</t>
  </si>
  <si>
    <t xml:space="preserve"> 4:94%  3:6%</t>
  </si>
  <si>
    <t>5,5:100% 7:0%</t>
  </si>
  <si>
    <t>Koos eelneva lõiguga</t>
  </si>
  <si>
    <t>20:92% 10:8%</t>
  </si>
  <si>
    <t>65-47</t>
  </si>
  <si>
    <t>Igavere tee</t>
  </si>
  <si>
    <t>kaltsiumkloriid:83% EI:17%</t>
  </si>
  <si>
    <t xml:space="preserve"> 3:76%  2:24%</t>
  </si>
  <si>
    <t>Lihula-Kloostri-Kirbla tee</t>
  </si>
  <si>
    <t>Tartu:67% Jõgeva:33%</t>
  </si>
  <si>
    <t>Tartu vald:67% Jõgeva vald:33%</t>
  </si>
  <si>
    <t>Koos tee 14223 järgneva lõiguga mis on 54</t>
  </si>
  <si>
    <t>Lääne-Viru:87% Järva:13%</t>
  </si>
  <si>
    <t>Tapa vald:87% Järva vald:13%</t>
  </si>
  <si>
    <t>3:77% 4:23%</t>
  </si>
  <si>
    <t>Järva:63% Lääne-Viru:37%</t>
  </si>
  <si>
    <t>Järva vald:63% Tapa vald:37%</t>
  </si>
  <si>
    <t xml:space="preserve"> 3:52%  4:48%</t>
  </si>
  <si>
    <t>Liiklus ei tulnud mudelist välja ja tegelik liikus on suurem 2020 loendus 65 autot ööp</t>
  </si>
  <si>
    <t>Loendus 2025 kus saadi 36 autot , varem oli mudelist 96 autot ja 100% buss mis nüüd on vaid 43% Varasem indeks oli 57. Jääb nimekirja kuid 2031 + aastasse</t>
  </si>
  <si>
    <t>24:100% 97</t>
  </si>
  <si>
    <t>Oli 61. indeksiga 55</t>
  </si>
  <si>
    <t>Mudelist tuli 19 autot ja vana oli 47 autot ja koht 75</t>
  </si>
  <si>
    <t>KATTE EHITUSE OBJEKT 2028-2029 KINNITATUD NIMEKIRJAS</t>
  </si>
  <si>
    <t>Uus KOV prioriteet</t>
  </si>
  <si>
    <t>Uus Koondindeks</t>
  </si>
  <si>
    <t>20-100%</t>
  </si>
  <si>
    <t xml:space="preserve">Järva:100% </t>
  </si>
  <si>
    <t>KOV hinnangul on 15161 prioriteetsem ehk -10 punkti  Liiklus oli enne 57 ja 2024 loendusega  saadi 19</t>
  </si>
  <si>
    <t>Viimane loendus 2021, Hetkel jätsime nimekirja kuna buss peal.</t>
  </si>
  <si>
    <t>Oli 59 ja 2025 loendusega saadi 31</t>
  </si>
  <si>
    <t>Varsem loendus tehti arvatavalt esimesel kilomeetril kuid 2023 loendus tehti tee keskel ja seal enam &gt;50 autot  liikust ei ole. Jätsime hetkel nimekirja.</t>
  </si>
  <si>
    <t>Viimane ehk 2022 loendus tehtud tee lõpus kus liikust vähem ja varasem Kanepi pool. Seetõttu jäetud nimekirja</t>
  </si>
  <si>
    <t>See lõik tuleks teha koos teega 16185</t>
  </si>
  <si>
    <t>Teha koos teega 16184 lõpu lõiguga</t>
  </si>
  <si>
    <t>61-48-42-34 Viimane loendus tehti 2024 tee alguses, kus liikus kõige väiksem. Põhiline liikus tuleb teele  ja läheb teelt teiselt poolt ehk Kuimetsast ja tee teises pooles on ka elamuid rohkem.</t>
  </si>
  <si>
    <t>Oli 52 ja 2021 loendusest 31 autot ja loeti tee keskel. Tee esimesel kahel kilomeetril  mahasõitudega elamuid palju rohke.</t>
  </si>
  <si>
    <t>Liiklus 2025-35autot- 2026-13 autot Viimane liiklusloendus tee lõpus kus liiklust kõige vähem.KeskelVihavu küla kust liikumine pigem Puhja ehk alguse poole.</t>
  </si>
  <si>
    <t>97-24 Loendus 2021 andis väikese tulemi. 16 punkti liikusest vähem saadud ehk muidu oleks 50 punkti. Kas tee kasutus võib olla vahepeal vähenenud kuna tegelik jaam on Tartu pool?</t>
  </si>
  <si>
    <t>Loendus 2023  tee lõpus. Varasem loendus oli Mustla pool. Jäetud nimekirja järgmise loenduseni  kuna buss peal.</t>
  </si>
  <si>
    <t>Siin on mudeli ennustus ebakorrektne ja tehakse 2026 loendus  varasem number 51</t>
  </si>
  <si>
    <t>Siin on mudeli ennustus ebakorrektne ja tehakse 2026 loendus  varasem loendus oli 54</t>
  </si>
  <si>
    <t>Siin on mudeli ennustus ebakorrektne ja tehakse 2026 loendus  varasem number 81</t>
  </si>
  <si>
    <t>Mudelist tuli 19 autot ja vanem mudel oli 47 autot ja varasem loendus 50 autot</t>
  </si>
  <si>
    <t>Siin on mudeli ennustus ebakorrektne ja tehakse 2026 loendus  varasem number 50</t>
  </si>
  <si>
    <t>Siin on mudeli ennustus ebakorrektne ja tehakse 2026 loendus  varasem number 52</t>
  </si>
  <si>
    <t>2021 loendus, kordusloendus 2026</t>
  </si>
  <si>
    <t>Vana liiklus 66, vajab uut loendust</t>
  </si>
  <si>
    <t>2022 loendus, vajb uut loendust</t>
  </si>
  <si>
    <t>2025 loedus, vana liikus oli 47.</t>
  </si>
  <si>
    <t>7:58.0% 7,4:25.0% 6,7:10.0% 7,5:7.0%</t>
  </si>
  <si>
    <t>EI:94 % kaltsiumkloriid:6%</t>
  </si>
  <si>
    <t>Kov eelistuse muudatus</t>
  </si>
  <si>
    <t>Naistevalla-Märjamaa tee</t>
  </si>
  <si>
    <t>Märjamaa vald:100.0%</t>
  </si>
  <si>
    <t>51:100.0%</t>
  </si>
  <si>
    <t>2:53%  3:47%</t>
  </si>
  <si>
    <t>3:68%  2:32%</t>
  </si>
  <si>
    <t>lisaks sellele lõigule tuleks kate panna ka järgmisele kruusatee osale km 4,0-4,5, 0,5 km ulatuses.</t>
  </si>
  <si>
    <t>KRUUSATEEDELE KATETE EHITAMISE MEETME OBJEKTIDE NIMEKIRI 2026</t>
  </si>
  <si>
    <t>Tee nr</t>
  </si>
  <si>
    <t>Tee nimetus</t>
  </si>
  <si>
    <t>SO</t>
  </si>
  <si>
    <t>Algus km</t>
  </si>
  <si>
    <t>Lõpp km</t>
  </si>
  <si>
    <t>Pikkus</t>
  </si>
  <si>
    <t>Regioon</t>
  </si>
  <si>
    <t>Maakond</t>
  </si>
  <si>
    <t>Asukoht kaardil</t>
  </si>
  <si>
    <t>Viruküla-Padise tee</t>
  </si>
  <si>
    <t>Põhja</t>
  </si>
  <si>
    <t>Harju</t>
  </si>
  <si>
    <t>Lõuna</t>
  </si>
  <si>
    <t>Jõgeva</t>
  </si>
  <si>
    <t>Esku-Võisiku tee</t>
  </si>
  <si>
    <t>Nõva tee</t>
  </si>
  <si>
    <t>Tartu</t>
  </si>
  <si>
    <t>Ida</t>
  </si>
  <si>
    <t>Järva</t>
  </si>
  <si>
    <t>Koigi-Laimetsa-Käsukonna tee</t>
  </si>
  <si>
    <t>Laimetsa tee</t>
  </si>
  <si>
    <t>Meelva-Matsalu tee</t>
  </si>
  <si>
    <t>Lääne</t>
  </si>
  <si>
    <t>Pärnu</t>
  </si>
  <si>
    <t>Veriora-Soohara tee</t>
  </si>
  <si>
    <t>Põlva</t>
  </si>
  <si>
    <t>Maaritsa-Prangli tee</t>
  </si>
  <si>
    <t>Peri-Partsi tee</t>
  </si>
  <si>
    <t>Loodna-Teenuse tee</t>
  </si>
  <si>
    <t>Rapla</t>
  </si>
  <si>
    <t>Tamme-Loe-Tamme tee</t>
  </si>
  <si>
    <t>Üru-Pidula tee</t>
  </si>
  <si>
    <t>Saare</t>
  </si>
  <si>
    <t>Pilka-Kõivu tee</t>
  </si>
  <si>
    <t>Neeruti-Makita tee</t>
  </si>
  <si>
    <t>Valga</t>
  </si>
  <si>
    <t>Rulli-Leebiku tee</t>
  </si>
  <si>
    <t>Jõgeveste-Soe tee</t>
  </si>
  <si>
    <t>Põrga-Leebiku-Pikasilla tee</t>
  </si>
  <si>
    <t>Kolga-Jaani - Oiu tee</t>
  </si>
  <si>
    <t>Viljandi</t>
  </si>
  <si>
    <t>Vastemõisa-Kõpu tee</t>
  </si>
  <si>
    <t>Kõpu-Tõramaa-Jõesuu tee</t>
  </si>
  <si>
    <t>Heimtali - Uue-Kariste - Abja-Paluoja tee</t>
  </si>
  <si>
    <t>Päidre tee</t>
  </si>
  <si>
    <t>Vaabina-Sõmerpalu tee</t>
  </si>
  <si>
    <t>Võru</t>
  </si>
  <si>
    <t>Tobrova-Uusvada-Kitsõ tee</t>
  </si>
  <si>
    <t>Matsuri-Sesniki tee</t>
  </si>
  <si>
    <t>Teha koos teega 18218 mis on 2. Teelõik oli alla piirmäära ja KOV eelistuse lisandudes tõuseb tuntavalt</t>
  </si>
  <si>
    <t>Teha koos teega 18226 mis on 143. ja mis eelistuse lisandumisel tõuseb arvestatavalt.</t>
  </si>
  <si>
    <t xml:space="preserve">KOV suurem eelistus anti vahepeal sellele lõigule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</si>
</sst>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
  </numFmts>
  <fonts count="38"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12"/>
      <name val="Arial"/>
      <family val="2"/>
      <charset val="186"/>
    </font>
    <font>
      <sz val="10"/>
      <name val="Arial"/>
      <family val="2"/>
    </font>
    <font>
      <sz val="11"/>
      <name val="Calibri"/>
      <family val="2"/>
      <charset val="186"/>
      <scheme val="minor"/>
    </font>
    <font>
      <b/>
      <sz val="11"/>
      <color rgb="FFFF0000"/>
      <name val="Calibri"/>
      <family val="2"/>
      <charset val="186"/>
      <scheme val="minor"/>
    </font>
    <font>
      <sz val="10"/>
      <name val="Arial"/>
      <family val="2"/>
      <charset val="186"/>
    </font>
    <font>
      <sz val="10"/>
      <color theme="1"/>
      <name val="Arial"/>
      <family val="2"/>
      <charset val="186"/>
    </font>
    <font>
      <b/>
      <sz val="10"/>
      <color rgb="FFFF0000"/>
      <name val="Arial"/>
      <family val="2"/>
      <charset val="186"/>
    </font>
    <font>
      <b/>
      <sz val="10"/>
      <name val="Arial"/>
      <family val="2"/>
      <charset val="186"/>
    </font>
    <font>
      <sz val="11"/>
      <color rgb="FF000000"/>
      <name val="Calibri"/>
      <family val="2"/>
      <charset val="186"/>
      <scheme val="minor"/>
    </font>
    <font>
      <sz val="11"/>
      <color rgb="FF0070C0"/>
      <name val="Calibri"/>
      <family val="2"/>
      <charset val="186"/>
      <scheme val="minor"/>
    </font>
    <font>
      <b/>
      <sz val="11"/>
      <color rgb="FF00B0F0"/>
      <name val="Calibri"/>
      <family val="2"/>
      <charset val="186"/>
      <scheme val="minor"/>
    </font>
    <font>
      <b/>
      <sz val="11"/>
      <color rgb="FF000000"/>
      <name val="Calibri"/>
      <family val="2"/>
      <charset val="186"/>
      <scheme val="minor"/>
    </font>
    <font>
      <b/>
      <sz val="10"/>
      <color theme="1"/>
      <name val="Arial"/>
      <family val="2"/>
      <charset val="186"/>
    </font>
    <font>
      <b/>
      <sz val="12"/>
      <color rgb="FFC00000"/>
      <name val="Calibri"/>
      <family val="2"/>
      <charset val="186"/>
      <scheme val="minor"/>
    </font>
    <font>
      <b/>
      <sz val="12"/>
      <color theme="1"/>
      <name val="Calibri"/>
      <family val="2"/>
      <charset val="186"/>
      <scheme val="minor"/>
    </font>
    <font>
      <sz val="11"/>
      <color theme="1"/>
      <name val="Calibri"/>
      <family val="2"/>
      <charset val="186"/>
    </font>
    <font>
      <b/>
      <sz val="11"/>
      <color theme="1"/>
      <name val="Calibri"/>
      <family val="2"/>
      <charset val="186"/>
    </font>
    <font>
      <b/>
      <sz val="11"/>
      <color theme="0"/>
      <name val="Calibri"/>
      <family val="2"/>
      <charset val="186"/>
    </font>
    <font>
      <b/>
      <sz val="11"/>
      <color theme="0"/>
      <name val="Calibri"/>
    </font>
    <font>
      <u/>
      <sz val="11"/>
      <color theme="10"/>
      <name val="Calibri"/>
      <family val="2"/>
      <charset val="186"/>
      <scheme val="minor"/>
    </font>
  </fonts>
  <fills count="5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theme="9"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00B0F0"/>
        <bgColor indexed="64"/>
      </patternFill>
    </fill>
    <fill>
      <patternFill patternType="solid">
        <fgColor theme="2"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000"/>
        <bgColor rgb="FF000000"/>
      </patternFill>
    </fill>
    <fill>
      <patternFill patternType="solid">
        <fgColor rgb="FFFFFF00"/>
        <bgColor rgb="FF000000"/>
      </patternFill>
    </fill>
    <fill>
      <patternFill patternType="solid">
        <fgColor theme="2" tint="-9.9978637043366805E-2"/>
        <bgColor indexed="64"/>
      </patternFill>
    </fill>
    <fill>
      <patternFill patternType="solid">
        <fgColor rgb="FF92D050"/>
        <bgColor rgb="FF000000"/>
      </patternFill>
    </fill>
    <fill>
      <patternFill patternType="solid">
        <fgColor theme="6" tint="0.59999389629810485"/>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tint="-0.499984740745262"/>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indexed="64"/>
      </right>
      <top/>
      <bottom style="thin">
        <color indexed="64"/>
      </bottom>
      <diagonal/>
    </border>
    <border>
      <left style="thin">
        <color rgb="FF000000"/>
      </left>
      <right style="medium">
        <color rgb="FF000000"/>
      </right>
      <top/>
      <bottom style="thin">
        <color rgb="FF000000"/>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0" fontId="37" fillId="0" borderId="0" applyNumberFormat="0" applyFill="0" applyBorder="0" applyAlignment="0" applyProtection="0"/>
  </cellStyleXfs>
  <cellXfs count="132">
    <xf numFmtId="0" fontId="0" fillId="0" borderId="0" xfId="0"/>
    <xf numFmtId="0" fontId="0" fillId="0" borderId="0" xfId="0" applyAlignment="1">
      <alignment horizontal="center"/>
    </xf>
    <xf numFmtId="0" fontId="0" fillId="0" borderId="0" xfId="0" applyAlignment="1">
      <alignment horizontal="center" wrapText="1"/>
    </xf>
    <xf numFmtId="0" fontId="16" fillId="0" borderId="0" xfId="0" applyFont="1" applyAlignment="1">
      <alignment horizontal="center"/>
    </xf>
    <xf numFmtId="0" fontId="19" fillId="0" borderId="11" xfId="0" applyFont="1" applyBorder="1" applyAlignment="1">
      <alignment horizontal="center" vertical="center" wrapText="1"/>
    </xf>
    <xf numFmtId="3" fontId="19" fillId="0" borderId="11" xfId="0" applyNumberFormat="1" applyFont="1" applyBorder="1" applyAlignment="1">
      <alignment horizontal="center" vertical="center" wrapText="1"/>
    </xf>
    <xf numFmtId="3" fontId="19" fillId="0" borderId="11" xfId="0" applyNumberFormat="1" applyFont="1" applyBorder="1" applyAlignment="1">
      <alignment horizontal="center" vertical="center" textRotation="90" wrapText="1"/>
    </xf>
    <xf numFmtId="0" fontId="0" fillId="33" borderId="0" xfId="0" applyFill="1" applyAlignment="1">
      <alignment horizontal="center"/>
    </xf>
    <xf numFmtId="0" fontId="0" fillId="0" borderId="10" xfId="0" applyBorder="1" applyAlignment="1">
      <alignment vertical="top"/>
    </xf>
    <xf numFmtId="0" fontId="0" fillId="0" borderId="10" xfId="0" applyBorder="1" applyAlignment="1">
      <alignment vertical="top" wrapText="1"/>
    </xf>
    <xf numFmtId="0" fontId="0" fillId="0" borderId="0" xfId="0" applyAlignment="1">
      <alignment vertical="top"/>
    </xf>
    <xf numFmtId="0" fontId="21" fillId="34" borderId="10" xfId="0" applyFont="1" applyFill="1" applyBorder="1" applyAlignment="1">
      <alignment horizontal="center" vertical="top"/>
    </xf>
    <xf numFmtId="0" fontId="0" fillId="0" borderId="11" xfId="0" applyBorder="1" applyAlignment="1">
      <alignment horizontal="center" vertical="center"/>
    </xf>
    <xf numFmtId="0" fontId="0" fillId="33" borderId="12" xfId="0" applyFill="1" applyBorder="1" applyAlignment="1">
      <alignment horizontal="center" vertical="top"/>
    </xf>
    <xf numFmtId="0" fontId="0" fillId="0" borderId="10" xfId="0" applyBorder="1" applyAlignment="1">
      <alignment horizontal="center" vertical="top"/>
    </xf>
    <xf numFmtId="0" fontId="0" fillId="0" borderId="10" xfId="0" applyBorder="1" applyAlignment="1">
      <alignment horizontal="center" vertical="top" wrapText="1"/>
    </xf>
    <xf numFmtId="0" fontId="0" fillId="0" borderId="11" xfId="0" applyBorder="1" applyAlignment="1">
      <alignment vertical="top"/>
    </xf>
    <xf numFmtId="0" fontId="0" fillId="0" borderId="11" xfId="0" applyBorder="1" applyAlignment="1">
      <alignment vertical="top" wrapText="1"/>
    </xf>
    <xf numFmtId="0" fontId="0" fillId="0" borderId="11" xfId="0" applyBorder="1" applyAlignment="1">
      <alignment horizontal="center" vertical="top"/>
    </xf>
    <xf numFmtId="0" fontId="21" fillId="34" borderId="11" xfId="0" applyFont="1" applyFill="1" applyBorder="1" applyAlignment="1">
      <alignment horizontal="center" vertical="top"/>
    </xf>
    <xf numFmtId="0" fontId="0" fillId="36" borderId="10" xfId="0" applyFill="1" applyBorder="1" applyAlignment="1">
      <alignment horizontal="center" vertical="top"/>
    </xf>
    <xf numFmtId="3" fontId="22" fillId="0" borderId="11" xfId="0" applyNumberFormat="1" applyFont="1" applyBorder="1" applyAlignment="1">
      <alignment horizontal="center" vertical="center" textRotation="90" wrapText="1"/>
    </xf>
    <xf numFmtId="0" fontId="23" fillId="0" borderId="11" xfId="0" applyFont="1" applyBorder="1" applyAlignment="1">
      <alignment horizontal="center" vertical="center" textRotation="90" wrapText="1"/>
    </xf>
    <xf numFmtId="0" fontId="24" fillId="34" borderId="11" xfId="0" applyFont="1" applyFill="1" applyBorder="1" applyAlignment="1">
      <alignment horizontal="center" vertical="center" textRotation="90" wrapText="1"/>
    </xf>
    <xf numFmtId="0" fontId="25" fillId="35" borderId="10" xfId="0" applyFont="1" applyFill="1" applyBorder="1" applyAlignment="1">
      <alignment horizontal="center" vertical="center" textRotation="90" wrapText="1"/>
    </xf>
    <xf numFmtId="0" fontId="16" fillId="35" borderId="10" xfId="0" applyFont="1" applyFill="1" applyBorder="1" applyAlignment="1">
      <alignment horizontal="center" vertical="top"/>
    </xf>
    <xf numFmtId="0" fontId="23" fillId="0" borderId="11" xfId="0" applyFont="1" applyBorder="1" applyAlignment="1">
      <alignment horizontal="center" vertical="center" wrapText="1"/>
    </xf>
    <xf numFmtId="0" fontId="0" fillId="0" borderId="0" xfId="0" applyAlignment="1">
      <alignment wrapText="1"/>
    </xf>
    <xf numFmtId="0" fontId="0" fillId="0" borderId="10" xfId="0" applyBorder="1" applyAlignment="1">
      <alignment horizontal="left" vertical="top" wrapText="1"/>
    </xf>
    <xf numFmtId="0" fontId="0" fillId="0" borderId="11" xfId="0" applyBorder="1" applyAlignment="1">
      <alignment horizontal="center" vertical="top" wrapText="1"/>
    </xf>
    <xf numFmtId="0" fontId="0" fillId="0" borderId="11" xfId="0" applyBorder="1" applyAlignment="1">
      <alignment horizontal="left" vertical="top" wrapText="1"/>
    </xf>
    <xf numFmtId="0" fontId="0" fillId="38" borderId="10" xfId="0" applyFill="1" applyBorder="1" applyAlignment="1">
      <alignment horizontal="center" vertical="center"/>
    </xf>
    <xf numFmtId="0" fontId="0" fillId="38" borderId="10" xfId="0" applyFill="1" applyBorder="1" applyAlignment="1">
      <alignment horizontal="center" vertical="top" wrapText="1"/>
    </xf>
    <xf numFmtId="0" fontId="0" fillId="38" borderId="10" xfId="0" applyFill="1" applyBorder="1" applyAlignment="1">
      <alignment horizontal="center" vertical="top"/>
    </xf>
    <xf numFmtId="0" fontId="0" fillId="37" borderId="10" xfId="0" applyFill="1" applyBorder="1" applyAlignment="1">
      <alignment horizontal="center" vertical="top" wrapText="1"/>
    </xf>
    <xf numFmtId="0" fontId="0" fillId="37" borderId="10" xfId="0" applyFill="1" applyBorder="1" applyAlignment="1">
      <alignment horizontal="center" vertical="top"/>
    </xf>
    <xf numFmtId="0" fontId="0" fillId="35" borderId="10" xfId="0" applyFill="1" applyBorder="1" applyAlignment="1">
      <alignment vertical="top"/>
    </xf>
    <xf numFmtId="0" fontId="0" fillId="35" borderId="10" xfId="0" applyFill="1" applyBorder="1" applyAlignment="1">
      <alignment vertical="top" wrapText="1"/>
    </xf>
    <xf numFmtId="0" fontId="0" fillId="39" borderId="10" xfId="0" applyFill="1" applyBorder="1" applyAlignment="1">
      <alignment vertical="top"/>
    </xf>
    <xf numFmtId="0" fontId="0" fillId="40" borderId="10" xfId="0" applyFill="1" applyBorder="1" applyAlignment="1">
      <alignment vertical="top"/>
    </xf>
    <xf numFmtId="0" fontId="0" fillId="40" borderId="10" xfId="0" applyFill="1" applyBorder="1" applyAlignment="1">
      <alignment vertical="top" wrapText="1"/>
    </xf>
    <xf numFmtId="0" fontId="0" fillId="36" borderId="10" xfId="0" applyFill="1" applyBorder="1" applyAlignment="1">
      <alignment vertical="top" wrapText="1"/>
    </xf>
    <xf numFmtId="0" fontId="0" fillId="39" borderId="10" xfId="0" applyFill="1" applyBorder="1" applyAlignment="1">
      <alignment vertical="top" wrapText="1"/>
    </xf>
    <xf numFmtId="0" fontId="0" fillId="33" borderId="10" xfId="0" applyFill="1" applyBorder="1" applyAlignment="1">
      <alignment vertical="top"/>
    </xf>
    <xf numFmtId="0" fontId="0" fillId="41" borderId="10" xfId="0" applyFill="1" applyBorder="1" applyAlignment="1">
      <alignment vertical="top"/>
    </xf>
    <xf numFmtId="0" fontId="0" fillId="41" borderId="10" xfId="0" applyFill="1" applyBorder="1" applyAlignment="1">
      <alignment horizontal="center" vertical="top" wrapText="1"/>
    </xf>
    <xf numFmtId="0" fontId="0" fillId="41" borderId="10" xfId="0" applyFill="1" applyBorder="1" applyAlignment="1">
      <alignment horizontal="center" vertical="top"/>
    </xf>
    <xf numFmtId="0" fontId="0" fillId="37" borderId="10" xfId="0" applyFill="1" applyBorder="1" applyAlignment="1">
      <alignment vertical="top" wrapText="1"/>
    </xf>
    <xf numFmtId="0" fontId="0" fillId="37" borderId="10" xfId="0" applyFill="1" applyBorder="1" applyAlignment="1">
      <alignment vertical="top"/>
    </xf>
    <xf numFmtId="0" fontId="0" fillId="41" borderId="11" xfId="0" applyFill="1" applyBorder="1" applyAlignment="1">
      <alignment horizontal="center" vertical="top"/>
    </xf>
    <xf numFmtId="0" fontId="0" fillId="42" borderId="10" xfId="0" applyFill="1" applyBorder="1" applyAlignment="1">
      <alignment horizontal="center" vertical="top" wrapText="1"/>
    </xf>
    <xf numFmtId="0" fontId="0" fillId="42" borderId="10" xfId="0" applyFill="1" applyBorder="1" applyAlignment="1">
      <alignment vertical="top" wrapText="1"/>
    </xf>
    <xf numFmtId="0" fontId="26" fillId="43" borderId="10" xfId="0" applyFont="1" applyFill="1" applyBorder="1" applyAlignment="1">
      <alignment vertical="top" wrapText="1"/>
    </xf>
    <xf numFmtId="0" fontId="0" fillId="35" borderId="10" xfId="0" applyFill="1" applyBorder="1" applyAlignment="1">
      <alignment horizontal="center" vertical="top"/>
    </xf>
    <xf numFmtId="0" fontId="0" fillId="39" borderId="10" xfId="0" applyFill="1" applyBorder="1" applyAlignment="1">
      <alignment horizontal="center" vertical="top"/>
    </xf>
    <xf numFmtId="0" fontId="0" fillId="39" borderId="10" xfId="0" applyFill="1" applyBorder="1" applyAlignment="1">
      <alignment horizontal="center" vertical="top" wrapText="1"/>
    </xf>
    <xf numFmtId="0" fontId="26" fillId="44" borderId="10" xfId="0" applyFont="1" applyFill="1" applyBorder="1" applyAlignment="1">
      <alignment horizontal="center" vertical="top" wrapText="1"/>
    </xf>
    <xf numFmtId="0" fontId="16" fillId="42" borderId="10" xfId="0" applyFont="1" applyFill="1" applyBorder="1" applyAlignment="1">
      <alignment horizontal="center" vertical="top"/>
    </xf>
    <xf numFmtId="0" fontId="0" fillId="42" borderId="10" xfId="0" applyFill="1" applyBorder="1" applyAlignment="1">
      <alignment vertical="top"/>
    </xf>
    <xf numFmtId="0" fontId="0" fillId="42" borderId="10" xfId="0" applyFill="1" applyBorder="1" applyAlignment="1">
      <alignment horizontal="center" vertical="top"/>
    </xf>
    <xf numFmtId="0" fontId="21" fillId="41" borderId="10" xfId="0" applyFont="1" applyFill="1" applyBorder="1" applyAlignment="1">
      <alignment horizontal="center" vertical="top"/>
    </xf>
    <xf numFmtId="0" fontId="0" fillId="0" borderId="10" xfId="0" applyBorder="1"/>
    <xf numFmtId="0" fontId="0" fillId="0" borderId="13" xfId="0" applyBorder="1" applyAlignment="1">
      <alignment vertical="top" wrapText="1"/>
    </xf>
    <xf numFmtId="0" fontId="0" fillId="0" borderId="0" xfId="0" applyAlignment="1">
      <alignment vertical="top" wrapText="1"/>
    </xf>
    <xf numFmtId="0" fontId="0" fillId="41" borderId="10" xfId="0" applyFill="1" applyBorder="1" applyAlignment="1">
      <alignment horizontal="left" vertical="top" wrapText="1"/>
    </xf>
    <xf numFmtId="0" fontId="21" fillId="36" borderId="10" xfId="0" applyFont="1" applyFill="1" applyBorder="1" applyAlignment="1">
      <alignment horizontal="center" vertical="top"/>
    </xf>
    <xf numFmtId="0" fontId="0" fillId="0" borderId="14" xfId="0" applyBorder="1"/>
    <xf numFmtId="0" fontId="0" fillId="33" borderId="12" xfId="0" applyFill="1" applyBorder="1"/>
    <xf numFmtId="0" fontId="0" fillId="41" borderId="10" xfId="0" applyFill="1" applyBorder="1" applyAlignment="1">
      <alignment vertical="top" wrapText="1"/>
    </xf>
    <xf numFmtId="164" fontId="14" fillId="0" borderId="10" xfId="0" applyNumberFormat="1" applyFont="1" applyBorder="1"/>
    <xf numFmtId="0" fontId="28" fillId="0" borderId="10" xfId="0" applyFont="1" applyBorder="1"/>
    <xf numFmtId="3" fontId="0" fillId="0" borderId="0" xfId="0" applyNumberFormat="1"/>
    <xf numFmtId="164" fontId="21" fillId="0" borderId="10" xfId="0" applyNumberFormat="1" applyFont="1" applyBorder="1"/>
    <xf numFmtId="165" fontId="21" fillId="0" borderId="10" xfId="42" applyNumberFormat="1" applyFont="1" applyBorder="1"/>
    <xf numFmtId="3" fontId="25" fillId="34" borderId="15" xfId="0" applyNumberFormat="1" applyFont="1" applyFill="1" applyBorder="1" applyAlignment="1" applyProtection="1">
      <alignment horizontal="center" vertical="center" textRotation="90"/>
      <protection locked="0"/>
    </xf>
    <xf numFmtId="164" fontId="16" fillId="0" borderId="16" xfId="0" applyNumberFormat="1" applyFont="1" applyBorder="1"/>
    <xf numFmtId="164" fontId="16" fillId="0" borderId="17" xfId="0" applyNumberFormat="1" applyFont="1" applyBorder="1"/>
    <xf numFmtId="0" fontId="0" fillId="33" borderId="18" xfId="0" applyFill="1" applyBorder="1" applyAlignment="1">
      <alignment horizontal="center" vertical="top"/>
    </xf>
    <xf numFmtId="0" fontId="14" fillId="0" borderId="11" xfId="0" applyFont="1" applyBorder="1" applyAlignment="1">
      <alignment vertical="top" wrapText="1"/>
    </xf>
    <xf numFmtId="3" fontId="0" fillId="0" borderId="10" xfId="0" applyNumberFormat="1" applyBorder="1" applyAlignment="1" applyProtection="1">
      <alignment horizontal="center" vertical="top" wrapText="1"/>
      <protection locked="0"/>
    </xf>
    <xf numFmtId="3" fontId="0" fillId="45" borderId="10" xfId="0" applyNumberFormat="1" applyFill="1" applyBorder="1" applyAlignment="1" applyProtection="1">
      <alignment horizontal="center" vertical="center" wrapText="1"/>
      <protection locked="0"/>
    </xf>
    <xf numFmtId="0" fontId="0" fillId="45" borderId="10" xfId="0" applyFill="1" applyBorder="1" applyAlignment="1">
      <alignment horizontal="center" vertical="center"/>
    </xf>
    <xf numFmtId="0" fontId="0" fillId="0" borderId="10" xfId="0" applyBorder="1" applyAlignment="1">
      <alignment wrapText="1"/>
    </xf>
    <xf numFmtId="0" fontId="18" fillId="0" borderId="0" xfId="0" applyFont="1" applyAlignment="1">
      <alignment horizontal="center"/>
    </xf>
    <xf numFmtId="0" fontId="18" fillId="0" borderId="14" xfId="0" applyFont="1" applyBorder="1" applyAlignment="1">
      <alignment horizontal="center"/>
    </xf>
    <xf numFmtId="0" fontId="27" fillId="0" borderId="10" xfId="0" applyFont="1" applyBorder="1" applyAlignment="1">
      <alignment vertical="top" wrapText="1"/>
    </xf>
    <xf numFmtId="0" fontId="20" fillId="42" borderId="10" xfId="0" applyFont="1" applyFill="1" applyBorder="1" applyAlignment="1">
      <alignment wrapText="1"/>
    </xf>
    <xf numFmtId="0" fontId="26" fillId="0" borderId="10" xfId="0" applyFont="1" applyBorder="1" applyAlignment="1">
      <alignment vertical="top" wrapText="1"/>
    </xf>
    <xf numFmtId="0" fontId="26" fillId="0" borderId="10" xfId="0" applyFont="1" applyBorder="1" applyAlignment="1">
      <alignment horizontal="center" vertical="top"/>
    </xf>
    <xf numFmtId="0" fontId="23" fillId="0" borderId="10" xfId="0" applyFont="1" applyBorder="1" applyAlignment="1">
      <alignment horizontal="center" vertical="center" wrapText="1"/>
    </xf>
    <xf numFmtId="0" fontId="26" fillId="35" borderId="10" xfId="0" applyFont="1" applyFill="1" applyBorder="1" applyAlignment="1">
      <alignment vertical="top"/>
    </xf>
    <xf numFmtId="0" fontId="16" fillId="41" borderId="10" xfId="0" applyFont="1" applyFill="1" applyBorder="1" applyAlignment="1">
      <alignment horizontal="center" vertical="top"/>
    </xf>
    <xf numFmtId="0" fontId="0" fillId="36" borderId="10" xfId="0" applyFill="1" applyBorder="1" applyAlignment="1">
      <alignment horizontal="center" vertical="top" wrapText="1"/>
    </xf>
    <xf numFmtId="0" fontId="26" fillId="35" borderId="10" xfId="0" applyFont="1" applyFill="1" applyBorder="1" applyAlignment="1">
      <alignment vertical="top" wrapText="1"/>
    </xf>
    <xf numFmtId="0" fontId="21" fillId="46" borderId="10" xfId="0" applyFont="1" applyFill="1" applyBorder="1" applyAlignment="1">
      <alignment horizontal="center" vertical="top"/>
    </xf>
    <xf numFmtId="0" fontId="29" fillId="44" borderId="10" xfId="0" applyFont="1" applyFill="1" applyBorder="1" applyAlignment="1">
      <alignment horizontal="center" vertical="top"/>
    </xf>
    <xf numFmtId="0" fontId="26" fillId="43" borderId="10" xfId="0" applyFont="1" applyFill="1" applyBorder="1" applyAlignment="1">
      <alignment horizontal="center" vertical="top" wrapText="1"/>
    </xf>
    <xf numFmtId="0" fontId="26" fillId="0" borderId="10" xfId="0" applyFont="1" applyBorder="1" applyAlignment="1">
      <alignment horizontal="center" vertical="top" wrapText="1"/>
    </xf>
    <xf numFmtId="0" fontId="26" fillId="42" borderId="10" xfId="0" applyFont="1" applyFill="1" applyBorder="1" applyAlignment="1">
      <alignment vertical="top" wrapText="1"/>
    </xf>
    <xf numFmtId="0" fontId="0" fillId="38" borderId="11" xfId="0" applyFill="1" applyBorder="1" applyAlignment="1">
      <alignment horizontal="center" vertical="top" wrapText="1"/>
    </xf>
    <xf numFmtId="0" fontId="30" fillId="47" borderId="10" xfId="0" applyFont="1" applyFill="1" applyBorder="1" applyAlignment="1">
      <alignment horizontal="center" vertical="center" textRotation="90" wrapText="1"/>
    </xf>
    <xf numFmtId="0" fontId="16" fillId="33" borderId="0" xfId="0" applyFont="1" applyFill="1" applyAlignment="1">
      <alignment horizontal="center" vertical="center" textRotation="90"/>
    </xf>
    <xf numFmtId="0" fontId="20" fillId="42" borderId="0" xfId="0" applyFont="1" applyFill="1" applyAlignment="1">
      <alignment wrapText="1"/>
    </xf>
    <xf numFmtId="0" fontId="27" fillId="0" borderId="10" xfId="0" applyFont="1" applyBorder="1"/>
    <xf numFmtId="3" fontId="0" fillId="45" borderId="18" xfId="0" applyNumberFormat="1" applyFill="1" applyBorder="1" applyAlignment="1" applyProtection="1">
      <alignment horizontal="center" vertical="center" wrapText="1"/>
      <protection locked="0"/>
    </xf>
    <xf numFmtId="0" fontId="0" fillId="45" borderId="18" xfId="0" applyFill="1" applyBorder="1" applyAlignment="1">
      <alignment horizontal="center" vertical="center"/>
    </xf>
    <xf numFmtId="0" fontId="31" fillId="33" borderId="10" xfId="0" applyFont="1" applyFill="1" applyBorder="1" applyAlignment="1">
      <alignment horizontal="center" vertical="center"/>
    </xf>
    <xf numFmtId="0" fontId="32" fillId="47" borderId="10" xfId="0" applyFont="1" applyFill="1" applyBorder="1" applyAlignment="1">
      <alignment horizontal="center" vertical="center"/>
    </xf>
    <xf numFmtId="9" fontId="0" fillId="0" borderId="10" xfId="0" applyNumberFormat="1" applyBorder="1" applyAlignment="1">
      <alignment horizontal="center" vertical="top" wrapText="1"/>
    </xf>
    <xf numFmtId="0" fontId="0" fillId="0" borderId="0" xfId="0" applyAlignment="1">
      <alignment horizontal="center" vertical="top"/>
    </xf>
    <xf numFmtId="0" fontId="0" fillId="48" borderId="10" xfId="0" applyFill="1" applyBorder="1" applyAlignment="1">
      <alignment vertical="top"/>
    </xf>
    <xf numFmtId="0" fontId="0" fillId="48" borderId="10" xfId="0" applyFill="1" applyBorder="1" applyAlignment="1">
      <alignment vertical="top" wrapText="1"/>
    </xf>
    <xf numFmtId="0" fontId="0" fillId="49" borderId="10" xfId="0" applyFill="1" applyBorder="1" applyAlignment="1">
      <alignment vertical="top"/>
    </xf>
    <xf numFmtId="0" fontId="0" fillId="49" borderId="10" xfId="0" applyFill="1" applyBorder="1" applyAlignment="1">
      <alignment vertical="top" wrapText="1"/>
    </xf>
    <xf numFmtId="166" fontId="0" fillId="41" borderId="13" xfId="0" applyNumberFormat="1" applyFill="1" applyBorder="1" applyAlignment="1">
      <alignment vertical="top"/>
    </xf>
    <xf numFmtId="0" fontId="0" fillId="33" borderId="0" xfId="0" applyFill="1" applyAlignment="1">
      <alignment horizontal="center" vertical="top"/>
    </xf>
    <xf numFmtId="164" fontId="16" fillId="0" borderId="19" xfId="0" applyNumberFormat="1" applyFont="1" applyBorder="1"/>
    <xf numFmtId="0" fontId="34" fillId="0" borderId="0" xfId="0" applyFont="1"/>
    <xf numFmtId="0" fontId="33" fillId="0" borderId="0" xfId="0" applyFont="1"/>
    <xf numFmtId="0" fontId="35" fillId="50" borderId="20" xfId="0" applyFont="1" applyFill="1" applyBorder="1"/>
    <xf numFmtId="0" fontId="35" fillId="50" borderId="21" xfId="0" applyFont="1" applyFill="1" applyBorder="1"/>
    <xf numFmtId="0" fontId="36" fillId="50" borderId="22" xfId="0" applyFont="1" applyFill="1" applyBorder="1"/>
    <xf numFmtId="0" fontId="33" fillId="0" borderId="23" xfId="0" applyFont="1" applyBorder="1"/>
    <xf numFmtId="0" fontId="33" fillId="0" borderId="19" xfId="0" applyFont="1" applyBorder="1"/>
    <xf numFmtId="166" fontId="33" fillId="0" borderId="19" xfId="0" applyNumberFormat="1" applyFont="1" applyBorder="1"/>
    <xf numFmtId="0" fontId="37" fillId="0" borderId="24" xfId="43" applyBorder="1" applyAlignment="1">
      <alignment horizontal="center"/>
    </xf>
    <xf numFmtId="0" fontId="33" fillId="0" borderId="25" xfId="0" applyFont="1" applyBorder="1"/>
    <xf numFmtId="0" fontId="33" fillId="0" borderId="10" xfId="0" applyFont="1" applyBorder="1"/>
    <xf numFmtId="166" fontId="33" fillId="0" borderId="10" xfId="0" applyNumberFormat="1" applyFont="1" applyBorder="1"/>
    <xf numFmtId="0" fontId="33" fillId="0" borderId="26" xfId="0" applyFont="1" applyBorder="1"/>
    <xf numFmtId="0" fontId="33" fillId="0" borderId="11" xfId="0" applyFont="1" applyBorder="1"/>
    <xf numFmtId="166" fontId="33" fillId="0" borderId="11" xfId="0" applyNumberFormat="1" applyFont="1" applyBorder="1"/>
  </cellXfs>
  <cellStyles count="44">
    <cellStyle name="20% – rõhk1" xfId="19" builtinId="30" customBuiltin="1"/>
    <cellStyle name="20% – rõhk2" xfId="23" builtinId="34" customBuiltin="1"/>
    <cellStyle name="20% – rõhk3" xfId="27" builtinId="38" customBuiltin="1"/>
    <cellStyle name="20% – rõhk4" xfId="31" builtinId="42" customBuiltin="1"/>
    <cellStyle name="20% – rõhk5" xfId="35" builtinId="46" customBuiltin="1"/>
    <cellStyle name="20% – rõhk6" xfId="39" builtinId="50" customBuiltin="1"/>
    <cellStyle name="40% – rõhk1" xfId="20" builtinId="31" customBuiltin="1"/>
    <cellStyle name="40% – rõhk2" xfId="24" builtinId="35" customBuiltin="1"/>
    <cellStyle name="40% – rõhk3" xfId="28" builtinId="39" customBuiltin="1"/>
    <cellStyle name="40% – rõhk4" xfId="32" builtinId="43" customBuiltin="1"/>
    <cellStyle name="40% – rõhk5" xfId="36" builtinId="47" customBuiltin="1"/>
    <cellStyle name="40% – rõhk6" xfId="40" builtinId="51" customBuiltin="1"/>
    <cellStyle name="60% – rõhk1" xfId="21" builtinId="32" customBuiltin="1"/>
    <cellStyle name="60% – rõhk2" xfId="25" builtinId="36" customBuiltin="1"/>
    <cellStyle name="60% – rõhk3" xfId="29" builtinId="40" customBuiltin="1"/>
    <cellStyle name="60% – rõhk4" xfId="33" builtinId="44" customBuiltin="1"/>
    <cellStyle name="60% – rõhk5" xfId="37" builtinId="48" customBuiltin="1"/>
    <cellStyle name="60% – rõhk6" xfId="41" builtinId="52" customBuiltin="1"/>
    <cellStyle name="Arvutus" xfId="11" builtinId="22" customBuiltin="1"/>
    <cellStyle name="Halb" xfId="7" builtinId="27" customBuiltin="1"/>
    <cellStyle name="Hea" xfId="6" builtinId="26" customBuiltin="1"/>
    <cellStyle name="Hoiatuse tekst" xfId="14" builtinId="11" customBuiltin="1"/>
    <cellStyle name="Hüperlink" xfId="43" builtinId="8"/>
    <cellStyle name="Kokku" xfId="17" builtinId="25" customBuiltin="1"/>
    <cellStyle name="Kontrolli lahtrit" xfId="13" builtinId="23" customBuiltin="1"/>
    <cellStyle name="Lingitud lahter" xfId="12" builtinId="24" customBuiltin="1"/>
    <cellStyle name="Märkus" xfId="15" builtinId="10" customBuiltin="1"/>
    <cellStyle name="Neutraalne" xfId="8" builtinId="28" customBuiltin="1"/>
    <cellStyle name="Normaallaad" xfId="0" builtinId="0"/>
    <cellStyle name="Pealkiri 1" xfId="2" builtinId="16" customBuiltin="1"/>
    <cellStyle name="Pealkiri 2" xfId="3" builtinId="17" customBuiltin="1"/>
    <cellStyle name="Pealkiri 3" xfId="4" builtinId="18" customBuiltin="1"/>
    <cellStyle name="Pealkiri 4" xfId="5" builtinId="19" customBuiltin="1"/>
    <cellStyle name="Protsent" xfId="42" builtinId="5"/>
    <cellStyle name="Rõhk1" xfId="18" builtinId="29" customBuiltin="1"/>
    <cellStyle name="Rõhk2" xfId="22" builtinId="33" customBuiltin="1"/>
    <cellStyle name="Rõhk3" xfId="26" builtinId="37" customBuiltin="1"/>
    <cellStyle name="Rõhk4" xfId="30" builtinId="41" customBuiltin="1"/>
    <cellStyle name="Rõhk5" xfId="34" builtinId="45" customBuiltin="1"/>
    <cellStyle name="Rõhk6" xfId="38" builtinId="49" customBuiltin="1"/>
    <cellStyle name="Selgitav tekst" xfId="16" builtinId="53" customBuiltin="1"/>
    <cellStyle name="Sisend" xfId="9" builtinId="20" customBuiltin="1"/>
    <cellStyle name="Väljund" xfId="10" builtinId="21" customBuiltin="1"/>
    <cellStyle name="Üldpealkiri" xfId="1" builtinId="1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38358-6AE2-4827-AE8D-92F8116F9356}">
  <dimension ref="A1:AF483"/>
  <sheetViews>
    <sheetView tabSelected="1" zoomScale="91" zoomScaleNormal="91" workbookViewId="0">
      <pane xSplit="17" ySplit="3" topLeftCell="U4" activePane="bottomRight" state="frozen"/>
      <selection pane="topRight" activeCell="Q1" sqref="Q1"/>
      <selection pane="bottomLeft" activeCell="A4" sqref="A4"/>
      <selection pane="bottomRight" activeCell="X19" sqref="X19"/>
    </sheetView>
  </sheetViews>
  <sheetFormatPr defaultRowHeight="14.4" x14ac:dyDescent="0.3"/>
  <cols>
    <col min="1" max="1" width="6.6640625" style="1" customWidth="1"/>
    <col min="2" max="2" width="6.6640625" customWidth="1"/>
    <col min="3" max="3" width="17.5546875" customWidth="1"/>
    <col min="4" max="4" width="6.21875" customWidth="1"/>
    <col min="5" max="5" width="8.109375" customWidth="1"/>
    <col min="6" max="6" width="7.77734375" customWidth="1"/>
    <col min="7" max="7" width="9.77734375" customWidth="1"/>
    <col min="8" max="8" width="11.33203125" customWidth="1"/>
    <col min="9" max="9" width="10.6640625" customWidth="1"/>
    <col min="10" max="10" width="8.109375" style="27" customWidth="1"/>
    <col min="11" max="16" width="4.77734375" customWidth="1"/>
    <col min="17" max="17" width="6" customWidth="1"/>
    <col min="18" max="18" width="11" style="3" customWidth="1"/>
    <col min="19" max="19" width="8.6640625" style="1" customWidth="1"/>
    <col min="20" max="20" width="6.6640625" style="1" customWidth="1"/>
    <col min="21" max="21" width="12.44140625" customWidth="1"/>
    <col min="22" max="22" width="10.5546875" style="1" customWidth="1"/>
    <col min="23" max="23" width="8.6640625" style="27" customWidth="1"/>
    <col min="24" max="24" width="20.44140625" style="27" customWidth="1"/>
    <col min="25" max="25" width="9.5546875" style="27" customWidth="1"/>
    <col min="26" max="26" width="8.6640625" customWidth="1"/>
    <col min="27" max="27" width="8.77734375" customWidth="1"/>
    <col min="28" max="28" width="8.5546875" customWidth="1"/>
    <col min="29" max="29" width="9" customWidth="1"/>
    <col min="30" max="30" width="16.88671875" customWidth="1"/>
    <col min="31" max="31" width="10" bestFit="1" customWidth="1"/>
    <col min="32" max="32" width="1.109375" customWidth="1"/>
  </cols>
  <sheetData>
    <row r="1" spans="1:32" ht="15.6" x14ac:dyDescent="0.3">
      <c r="A1" s="83" t="s">
        <v>900</v>
      </c>
      <c r="J1" s="2"/>
      <c r="K1" s="1"/>
      <c r="L1" s="1"/>
      <c r="M1" s="1"/>
      <c r="N1" s="1"/>
      <c r="O1" s="1"/>
      <c r="P1" s="1"/>
      <c r="Q1" s="3"/>
      <c r="U1" s="2"/>
      <c r="V1" s="2"/>
      <c r="W1" s="2"/>
      <c r="X1" s="2"/>
      <c r="Y1" s="2"/>
      <c r="Z1" s="1"/>
      <c r="AA1" s="1"/>
      <c r="AB1" s="1"/>
      <c r="AC1" s="1"/>
      <c r="AD1" s="1"/>
      <c r="AE1" s="1"/>
      <c r="AF1" s="1"/>
    </row>
    <row r="2" spans="1:32" ht="16.2" thickBot="1" x14ac:dyDescent="0.35">
      <c r="A2" s="84" t="s">
        <v>21</v>
      </c>
      <c r="B2" s="66"/>
      <c r="C2" s="66"/>
      <c r="D2" s="66"/>
      <c r="E2" s="66"/>
      <c r="F2" s="1"/>
      <c r="G2" s="1"/>
      <c r="H2" s="2"/>
      <c r="I2" s="2"/>
      <c r="J2" s="2"/>
      <c r="K2" s="1"/>
      <c r="L2" s="1"/>
      <c r="M2" s="1"/>
      <c r="N2" s="1"/>
      <c r="O2" s="1"/>
      <c r="P2" s="1"/>
      <c r="Q2" s="3"/>
      <c r="U2" s="2"/>
      <c r="V2" s="2"/>
      <c r="W2" s="2"/>
      <c r="X2" s="2"/>
      <c r="Y2" s="2"/>
      <c r="Z2" s="1"/>
      <c r="AA2" s="1"/>
      <c r="AB2" s="1"/>
      <c r="AC2" s="1"/>
      <c r="AD2" s="1"/>
      <c r="AE2" s="1"/>
      <c r="AF2" s="1"/>
    </row>
    <row r="3" spans="1:32" ht="161.4" customHeight="1" x14ac:dyDescent="0.3">
      <c r="A3" s="4" t="s">
        <v>1276</v>
      </c>
      <c r="B3" s="4" t="s">
        <v>2</v>
      </c>
      <c r="C3" s="4" t="s">
        <v>3</v>
      </c>
      <c r="D3" s="4" t="s">
        <v>4</v>
      </c>
      <c r="E3" s="4" t="s">
        <v>5</v>
      </c>
      <c r="F3" s="5" t="s">
        <v>6</v>
      </c>
      <c r="G3" s="6" t="s">
        <v>0</v>
      </c>
      <c r="H3" s="6" t="s">
        <v>17</v>
      </c>
      <c r="I3" s="6" t="s">
        <v>22</v>
      </c>
      <c r="J3" s="6" t="s">
        <v>7</v>
      </c>
      <c r="K3" s="22" t="s">
        <v>9</v>
      </c>
      <c r="L3" s="22" t="s">
        <v>10</v>
      </c>
      <c r="M3" s="22" t="s">
        <v>11</v>
      </c>
      <c r="N3" s="22" t="s">
        <v>12</v>
      </c>
      <c r="O3" s="22" t="s">
        <v>13</v>
      </c>
      <c r="P3" s="22" t="s">
        <v>19</v>
      </c>
      <c r="Q3" s="23" t="s">
        <v>1</v>
      </c>
      <c r="R3" s="24" t="s">
        <v>1388</v>
      </c>
      <c r="S3" s="31" t="s">
        <v>20</v>
      </c>
      <c r="T3" s="12" t="s">
        <v>18</v>
      </c>
      <c r="U3" s="21" t="s">
        <v>8</v>
      </c>
      <c r="V3" s="21" t="s">
        <v>15</v>
      </c>
      <c r="W3" s="21" t="s">
        <v>16</v>
      </c>
      <c r="X3" s="26" t="s">
        <v>14</v>
      </c>
      <c r="Y3" s="100" t="s">
        <v>1389</v>
      </c>
      <c r="Z3" s="101" t="s">
        <v>1390</v>
      </c>
      <c r="AA3" s="74" t="s">
        <v>1308</v>
      </c>
      <c r="AB3" s="74" t="s">
        <v>1309</v>
      </c>
      <c r="AC3" s="74" t="s">
        <v>1310</v>
      </c>
      <c r="AD3" s="74" t="s">
        <v>1311</v>
      </c>
      <c r="AE3" s="78" t="s">
        <v>1312</v>
      </c>
      <c r="AF3" s="7"/>
    </row>
    <row r="4" spans="1:32" s="10" customFormat="1" ht="28.8" x14ac:dyDescent="0.3">
      <c r="A4" s="14">
        <v>1</v>
      </c>
      <c r="B4" s="8">
        <v>18141</v>
      </c>
      <c r="C4" s="9" t="s">
        <v>28</v>
      </c>
      <c r="D4" s="8">
        <v>0</v>
      </c>
      <c r="E4" s="8">
        <v>5.4379999999999997</v>
      </c>
      <c r="F4" s="8">
        <f t="shared" ref="F4:F35" si="0">E4-D4</f>
        <v>5.4379999999999997</v>
      </c>
      <c r="G4" s="43" t="s">
        <v>24</v>
      </c>
      <c r="H4" s="9" t="s">
        <v>278</v>
      </c>
      <c r="I4" s="9" t="s">
        <v>306</v>
      </c>
      <c r="J4" s="45" t="s">
        <v>366</v>
      </c>
      <c r="K4" s="14">
        <v>53</v>
      </c>
      <c r="L4" s="14">
        <v>73</v>
      </c>
      <c r="M4" s="14">
        <v>100</v>
      </c>
      <c r="N4" s="14">
        <v>17</v>
      </c>
      <c r="O4" s="14">
        <v>10</v>
      </c>
      <c r="P4" s="14">
        <v>20</v>
      </c>
      <c r="Q4" s="11">
        <v>69</v>
      </c>
      <c r="R4" s="25">
        <v>2028</v>
      </c>
      <c r="S4" s="32" t="s">
        <v>454</v>
      </c>
      <c r="T4" s="15" t="s">
        <v>482</v>
      </c>
      <c r="U4" s="9" t="s">
        <v>774</v>
      </c>
      <c r="V4" s="15" t="s">
        <v>498</v>
      </c>
      <c r="W4" s="28" t="s">
        <v>640</v>
      </c>
      <c r="X4" s="9"/>
      <c r="Y4" s="107">
        <f t="shared" ref="Y4:Y67" si="1">IF(AA4=1,20,IF(AB4=1,10,IF(AC4=1,0)))</f>
        <v>20</v>
      </c>
      <c r="Z4" s="106">
        <f t="shared" ref="Z4:Z67" si="2">Q4-P4+Y4</f>
        <v>69</v>
      </c>
      <c r="AA4" s="104">
        <v>1</v>
      </c>
      <c r="AB4" s="81"/>
      <c r="AC4" s="81"/>
      <c r="AD4" s="14"/>
      <c r="AE4" s="14"/>
      <c r="AF4" s="13"/>
    </row>
    <row r="5" spans="1:32" s="10" customFormat="1" ht="106.8" customHeight="1" x14ac:dyDescent="0.3">
      <c r="A5" s="14">
        <v>2</v>
      </c>
      <c r="B5" s="8">
        <v>18218</v>
      </c>
      <c r="C5" s="9" t="s">
        <v>29</v>
      </c>
      <c r="D5" s="8">
        <v>5.8040000000000003</v>
      </c>
      <c r="E5" s="8">
        <v>6.032</v>
      </c>
      <c r="F5" s="8">
        <f t="shared" si="0"/>
        <v>0.22799999999999976</v>
      </c>
      <c r="G5" s="43" t="s">
        <v>24</v>
      </c>
      <c r="H5" s="9" t="s">
        <v>278</v>
      </c>
      <c r="I5" s="9" t="s">
        <v>302</v>
      </c>
      <c r="J5" s="45" t="s">
        <v>367</v>
      </c>
      <c r="K5" s="14">
        <v>55</v>
      </c>
      <c r="L5" s="14">
        <v>100</v>
      </c>
      <c r="M5" s="14">
        <v>100</v>
      </c>
      <c r="N5" s="14">
        <v>58</v>
      </c>
      <c r="O5" s="14">
        <v>3</v>
      </c>
      <c r="P5" s="14">
        <v>10</v>
      </c>
      <c r="Q5" s="11">
        <v>69</v>
      </c>
      <c r="R5" s="25">
        <v>2029</v>
      </c>
      <c r="S5" s="32" t="s">
        <v>485</v>
      </c>
      <c r="T5" s="15" t="s">
        <v>486</v>
      </c>
      <c r="U5" s="9" t="s">
        <v>773</v>
      </c>
      <c r="V5" s="15" t="s">
        <v>498</v>
      </c>
      <c r="W5" s="28" t="s">
        <v>644</v>
      </c>
      <c r="X5" s="68" t="s">
        <v>1475</v>
      </c>
      <c r="Y5" s="107">
        <f t="shared" si="1"/>
        <v>10</v>
      </c>
      <c r="Z5" s="106">
        <f t="shared" si="2"/>
        <v>69</v>
      </c>
      <c r="AA5" s="105"/>
      <c r="AB5" s="81">
        <v>1</v>
      </c>
      <c r="AC5" s="81"/>
      <c r="AD5" s="14"/>
      <c r="AE5" s="14"/>
      <c r="AF5" s="13"/>
    </row>
    <row r="6" spans="1:32" s="10" customFormat="1" ht="28.8" x14ac:dyDescent="0.3">
      <c r="A6" s="14">
        <v>3</v>
      </c>
      <c r="B6" s="8">
        <v>25199</v>
      </c>
      <c r="C6" s="9" t="s">
        <v>31</v>
      </c>
      <c r="D6" s="8">
        <v>6.5419999999999998</v>
      </c>
      <c r="E6" s="8">
        <v>10.484999999999999</v>
      </c>
      <c r="F6" s="8">
        <f t="shared" si="0"/>
        <v>3.9429999999999996</v>
      </c>
      <c r="G6" s="43" t="s">
        <v>24</v>
      </c>
      <c r="H6" s="9" t="s">
        <v>280</v>
      </c>
      <c r="I6" s="9" t="s">
        <v>304</v>
      </c>
      <c r="J6" s="15" t="s">
        <v>369</v>
      </c>
      <c r="K6" s="14">
        <v>52</v>
      </c>
      <c r="L6" s="14">
        <v>80</v>
      </c>
      <c r="M6" s="14">
        <v>100</v>
      </c>
      <c r="N6" s="14">
        <v>16</v>
      </c>
      <c r="O6" s="14">
        <v>6</v>
      </c>
      <c r="P6" s="14">
        <v>20</v>
      </c>
      <c r="Q6" s="11">
        <v>68</v>
      </c>
      <c r="R6" s="25">
        <v>2028</v>
      </c>
      <c r="S6" s="32" t="s">
        <v>454</v>
      </c>
      <c r="T6" s="15" t="s">
        <v>482</v>
      </c>
      <c r="U6" s="9" t="s">
        <v>776</v>
      </c>
      <c r="V6" s="15" t="s">
        <v>498</v>
      </c>
      <c r="W6" s="28" t="s">
        <v>645</v>
      </c>
      <c r="X6" s="9"/>
      <c r="Y6" s="107">
        <f t="shared" si="1"/>
        <v>20</v>
      </c>
      <c r="Z6" s="106">
        <f t="shared" si="2"/>
        <v>68</v>
      </c>
      <c r="AA6" s="104">
        <v>1</v>
      </c>
      <c r="AB6" s="81"/>
      <c r="AC6" s="81"/>
      <c r="AD6" s="14"/>
      <c r="AE6" s="14"/>
      <c r="AF6" s="13"/>
    </row>
    <row r="7" spans="1:32" s="10" customFormat="1" ht="57.6" x14ac:dyDescent="0.3">
      <c r="A7" s="14">
        <v>4</v>
      </c>
      <c r="B7" s="8">
        <v>22262</v>
      </c>
      <c r="C7" s="9" t="s">
        <v>32</v>
      </c>
      <c r="D7" s="8">
        <v>7.984</v>
      </c>
      <c r="E7" s="8">
        <v>12.003</v>
      </c>
      <c r="F7" s="8">
        <f t="shared" si="0"/>
        <v>4.0190000000000001</v>
      </c>
      <c r="G7" s="43" t="s">
        <v>24</v>
      </c>
      <c r="H7" s="9" t="s">
        <v>281</v>
      </c>
      <c r="I7" s="9" t="s">
        <v>308</v>
      </c>
      <c r="J7" s="45" t="s">
        <v>371</v>
      </c>
      <c r="K7" s="46">
        <v>52</v>
      </c>
      <c r="L7" s="46">
        <v>67</v>
      </c>
      <c r="M7" s="14">
        <v>100</v>
      </c>
      <c r="N7" s="14">
        <v>16</v>
      </c>
      <c r="O7" s="14">
        <v>7</v>
      </c>
      <c r="P7" s="14">
        <v>20</v>
      </c>
      <c r="Q7" s="11">
        <v>67</v>
      </c>
      <c r="R7" s="25">
        <v>2029</v>
      </c>
      <c r="S7" s="32" t="s">
        <v>454</v>
      </c>
      <c r="T7" s="15" t="s">
        <v>482</v>
      </c>
      <c r="U7" s="9" t="s">
        <v>777</v>
      </c>
      <c r="V7" s="15" t="s">
        <v>499</v>
      </c>
      <c r="W7" s="28" t="s">
        <v>646</v>
      </c>
      <c r="X7" s="9"/>
      <c r="Y7" s="107">
        <f t="shared" si="1"/>
        <v>20</v>
      </c>
      <c r="Z7" s="106">
        <f t="shared" si="2"/>
        <v>67</v>
      </c>
      <c r="AA7" s="104">
        <v>1</v>
      </c>
      <c r="AB7" s="81"/>
      <c r="AC7" s="81"/>
      <c r="AD7" s="14"/>
      <c r="AE7" s="14"/>
      <c r="AF7" s="13"/>
    </row>
    <row r="8" spans="1:32" s="10" customFormat="1" ht="28.8" x14ac:dyDescent="0.3">
      <c r="A8" s="14">
        <v>5</v>
      </c>
      <c r="B8" s="8">
        <v>18150</v>
      </c>
      <c r="C8" s="9" t="s">
        <v>33</v>
      </c>
      <c r="D8" s="8">
        <v>3.5070000000000001</v>
      </c>
      <c r="E8" s="8">
        <v>7.1349999999999998</v>
      </c>
      <c r="F8" s="8">
        <f t="shared" si="0"/>
        <v>3.6279999999999997</v>
      </c>
      <c r="G8" s="43" t="s">
        <v>24</v>
      </c>
      <c r="H8" s="9" t="s">
        <v>278</v>
      </c>
      <c r="I8" s="9" t="s">
        <v>306</v>
      </c>
      <c r="J8" s="15" t="s">
        <v>373</v>
      </c>
      <c r="K8" s="14">
        <v>43</v>
      </c>
      <c r="L8" s="14">
        <v>67</v>
      </c>
      <c r="M8" s="14">
        <v>100</v>
      </c>
      <c r="N8" s="14">
        <v>22</v>
      </c>
      <c r="O8" s="14">
        <v>7</v>
      </c>
      <c r="P8" s="14">
        <v>20</v>
      </c>
      <c r="Q8" s="11">
        <v>65</v>
      </c>
      <c r="R8" s="25">
        <v>2028</v>
      </c>
      <c r="S8" s="32" t="s">
        <v>454</v>
      </c>
      <c r="T8" s="15" t="s">
        <v>482</v>
      </c>
      <c r="U8" s="9" t="s">
        <v>773</v>
      </c>
      <c r="V8" s="15" t="s">
        <v>498</v>
      </c>
      <c r="W8" s="28" t="s">
        <v>647</v>
      </c>
      <c r="X8" s="9"/>
      <c r="Y8" s="107">
        <f t="shared" si="1"/>
        <v>20</v>
      </c>
      <c r="Z8" s="106">
        <f t="shared" si="2"/>
        <v>65</v>
      </c>
      <c r="AA8" s="104">
        <v>1</v>
      </c>
      <c r="AB8" s="81"/>
      <c r="AC8" s="81"/>
      <c r="AD8" s="14"/>
      <c r="AE8" s="14"/>
      <c r="AF8" s="13"/>
    </row>
    <row r="9" spans="1:32" s="10" customFormat="1" ht="28.8" x14ac:dyDescent="0.3">
      <c r="A9" s="14">
        <v>6</v>
      </c>
      <c r="B9" s="8">
        <v>20102</v>
      </c>
      <c r="C9" s="9" t="s">
        <v>917</v>
      </c>
      <c r="D9" s="8">
        <v>0</v>
      </c>
      <c r="E9" s="8">
        <v>2.367</v>
      </c>
      <c r="F9" s="8">
        <f t="shared" si="0"/>
        <v>2.367</v>
      </c>
      <c r="G9" s="8" t="s">
        <v>918</v>
      </c>
      <c r="H9" s="8" t="s">
        <v>919</v>
      </c>
      <c r="I9" s="9" t="s">
        <v>920</v>
      </c>
      <c r="J9" s="9" t="s">
        <v>375</v>
      </c>
      <c r="K9" s="14">
        <v>44</v>
      </c>
      <c r="L9" s="14">
        <v>100</v>
      </c>
      <c r="M9" s="14">
        <v>100</v>
      </c>
      <c r="N9" s="14">
        <v>8</v>
      </c>
      <c r="O9" s="14">
        <v>1</v>
      </c>
      <c r="P9" s="14">
        <v>20</v>
      </c>
      <c r="Q9" s="11">
        <v>65</v>
      </c>
      <c r="R9" s="25">
        <v>2028</v>
      </c>
      <c r="S9" s="32" t="s">
        <v>454</v>
      </c>
      <c r="T9" s="15" t="s">
        <v>482</v>
      </c>
      <c r="U9" s="9" t="s">
        <v>773</v>
      </c>
      <c r="V9" s="15" t="s">
        <v>921</v>
      </c>
      <c r="W9" s="28" t="s">
        <v>653</v>
      </c>
      <c r="X9" s="9"/>
      <c r="Y9" s="107">
        <f t="shared" si="1"/>
        <v>20</v>
      </c>
      <c r="Z9" s="106">
        <f t="shared" si="2"/>
        <v>65</v>
      </c>
      <c r="AA9" s="104">
        <v>1</v>
      </c>
      <c r="AB9" s="81"/>
      <c r="AC9" s="81"/>
      <c r="AD9" s="14"/>
      <c r="AE9" s="14"/>
      <c r="AF9" s="13"/>
    </row>
    <row r="10" spans="1:32" s="10" customFormat="1" ht="43.2" x14ac:dyDescent="0.3">
      <c r="A10" s="14">
        <v>7</v>
      </c>
      <c r="B10" s="8">
        <v>25193</v>
      </c>
      <c r="C10" s="9" t="s">
        <v>34</v>
      </c>
      <c r="D10" s="8">
        <v>4.8000000000000001E-2</v>
      </c>
      <c r="E10" s="8">
        <v>6.0819999999999999</v>
      </c>
      <c r="F10" s="8">
        <f t="shared" si="0"/>
        <v>6.0339999999999998</v>
      </c>
      <c r="G10" s="43" t="s">
        <v>24</v>
      </c>
      <c r="H10" s="9" t="s">
        <v>280</v>
      </c>
      <c r="I10" s="9" t="s">
        <v>309</v>
      </c>
      <c r="J10" s="15" t="s">
        <v>374</v>
      </c>
      <c r="K10" s="14">
        <v>45</v>
      </c>
      <c r="L10" s="14">
        <v>93</v>
      </c>
      <c r="M10" s="14">
        <v>100</v>
      </c>
      <c r="N10" s="14">
        <v>5</v>
      </c>
      <c r="O10" s="14">
        <v>5</v>
      </c>
      <c r="P10" s="14">
        <v>20</v>
      </c>
      <c r="Q10" s="11">
        <v>65</v>
      </c>
      <c r="R10" s="25">
        <v>2028</v>
      </c>
      <c r="S10" s="32" t="s">
        <v>454</v>
      </c>
      <c r="T10" s="15" t="s">
        <v>482</v>
      </c>
      <c r="U10" s="9" t="s">
        <v>780</v>
      </c>
      <c r="V10" s="15" t="s">
        <v>498</v>
      </c>
      <c r="W10" s="28" t="s">
        <v>640</v>
      </c>
      <c r="X10" s="9"/>
      <c r="Y10" s="107">
        <f t="shared" si="1"/>
        <v>20</v>
      </c>
      <c r="Z10" s="106">
        <f t="shared" si="2"/>
        <v>65</v>
      </c>
      <c r="AA10" s="104">
        <v>1</v>
      </c>
      <c r="AB10" s="81"/>
      <c r="AC10" s="81"/>
      <c r="AD10" s="14"/>
      <c r="AE10" s="14"/>
      <c r="AF10" s="13"/>
    </row>
    <row r="11" spans="1:32" s="10" customFormat="1" ht="57.6" x14ac:dyDescent="0.3">
      <c r="A11" s="14">
        <v>8</v>
      </c>
      <c r="B11" s="8">
        <v>25247</v>
      </c>
      <c r="C11" s="9" t="s">
        <v>35</v>
      </c>
      <c r="D11" s="8">
        <v>0.19</v>
      </c>
      <c r="E11" s="8">
        <v>5.4279999999999999</v>
      </c>
      <c r="F11" s="8">
        <f t="shared" si="0"/>
        <v>5.2379999999999995</v>
      </c>
      <c r="G11" s="43" t="s">
        <v>24</v>
      </c>
      <c r="H11" s="9" t="s">
        <v>280</v>
      </c>
      <c r="I11" s="9" t="s">
        <v>309</v>
      </c>
      <c r="J11" s="15" t="s">
        <v>375</v>
      </c>
      <c r="K11" s="14">
        <v>44</v>
      </c>
      <c r="L11" s="14">
        <v>93</v>
      </c>
      <c r="M11" s="14">
        <v>100</v>
      </c>
      <c r="N11" s="14">
        <v>3</v>
      </c>
      <c r="O11" s="14">
        <v>2</v>
      </c>
      <c r="P11" s="14">
        <v>20</v>
      </c>
      <c r="Q11" s="11">
        <v>64</v>
      </c>
      <c r="R11" s="25">
        <v>2028</v>
      </c>
      <c r="S11" s="32" t="s">
        <v>454</v>
      </c>
      <c r="T11" s="15" t="s">
        <v>482</v>
      </c>
      <c r="U11" s="9" t="s">
        <v>781</v>
      </c>
      <c r="V11" s="15" t="s">
        <v>500</v>
      </c>
      <c r="W11" s="28" t="s">
        <v>648</v>
      </c>
      <c r="X11" s="9"/>
      <c r="Y11" s="107">
        <f t="shared" si="1"/>
        <v>20</v>
      </c>
      <c r="Z11" s="106">
        <f t="shared" si="2"/>
        <v>64</v>
      </c>
      <c r="AA11" s="104">
        <v>1</v>
      </c>
      <c r="AB11" s="81"/>
      <c r="AC11" s="81"/>
      <c r="AD11" s="14"/>
      <c r="AE11" s="14"/>
      <c r="AF11" s="13"/>
    </row>
    <row r="12" spans="1:32" s="10" customFormat="1" ht="43.2" x14ac:dyDescent="0.3">
      <c r="A12" s="14">
        <v>9</v>
      </c>
      <c r="B12" s="8">
        <v>16185</v>
      </c>
      <c r="C12" s="9" t="s">
        <v>922</v>
      </c>
      <c r="D12" s="8">
        <v>10.021000000000001</v>
      </c>
      <c r="E12" s="8">
        <v>13.634</v>
      </c>
      <c r="F12" s="8">
        <f t="shared" si="0"/>
        <v>3.6129999999999995</v>
      </c>
      <c r="G12" s="38" t="s">
        <v>901</v>
      </c>
      <c r="H12" s="8" t="s">
        <v>902</v>
      </c>
      <c r="I12" s="9" t="s">
        <v>923</v>
      </c>
      <c r="J12" s="8" t="s">
        <v>468</v>
      </c>
      <c r="K12" s="14">
        <v>46</v>
      </c>
      <c r="L12" s="14">
        <v>60</v>
      </c>
      <c r="M12" s="14">
        <v>100</v>
      </c>
      <c r="N12" s="14">
        <v>9</v>
      </c>
      <c r="O12" s="14">
        <v>0</v>
      </c>
      <c r="P12" s="14">
        <v>20</v>
      </c>
      <c r="Q12" s="11">
        <v>62</v>
      </c>
      <c r="R12" s="25">
        <v>2028</v>
      </c>
      <c r="S12" s="32" t="s">
        <v>454</v>
      </c>
      <c r="T12" s="15" t="s">
        <v>482</v>
      </c>
      <c r="U12" s="9" t="s">
        <v>847</v>
      </c>
      <c r="V12" s="15" t="s">
        <v>509</v>
      </c>
      <c r="W12" s="28" t="s">
        <v>924</v>
      </c>
      <c r="X12" s="68" t="s">
        <v>1399</v>
      </c>
      <c r="Y12" s="107">
        <f t="shared" si="1"/>
        <v>20</v>
      </c>
      <c r="Z12" s="106">
        <f t="shared" si="2"/>
        <v>62</v>
      </c>
      <c r="AA12" s="104">
        <v>1</v>
      </c>
      <c r="AB12" s="81"/>
      <c r="AC12" s="81"/>
      <c r="AD12" s="14"/>
      <c r="AE12" s="14"/>
      <c r="AF12" s="13"/>
    </row>
    <row r="13" spans="1:32" s="10" customFormat="1" ht="28.8" x14ac:dyDescent="0.3">
      <c r="A13" s="14">
        <v>10</v>
      </c>
      <c r="B13" s="8">
        <v>22113</v>
      </c>
      <c r="C13" s="9" t="s">
        <v>37</v>
      </c>
      <c r="D13" s="8">
        <v>0.68200000000000005</v>
      </c>
      <c r="E13" s="8">
        <v>3.7959999999999998</v>
      </c>
      <c r="F13" s="8">
        <f t="shared" si="0"/>
        <v>3.1139999999999999</v>
      </c>
      <c r="G13" s="43" t="s">
        <v>24</v>
      </c>
      <c r="H13" s="9" t="s">
        <v>281</v>
      </c>
      <c r="I13" s="9" t="s">
        <v>310</v>
      </c>
      <c r="J13" s="15" t="s">
        <v>377</v>
      </c>
      <c r="K13" s="14">
        <v>69</v>
      </c>
      <c r="L13" s="14">
        <v>100</v>
      </c>
      <c r="M13" s="14">
        <v>100</v>
      </c>
      <c r="N13" s="14">
        <v>0</v>
      </c>
      <c r="O13" s="14">
        <v>4</v>
      </c>
      <c r="P13" s="14">
        <v>10</v>
      </c>
      <c r="Q13" s="11">
        <v>62</v>
      </c>
      <c r="R13" s="25">
        <v>2028</v>
      </c>
      <c r="S13" s="32" t="s">
        <v>480</v>
      </c>
      <c r="T13" s="15" t="s">
        <v>482</v>
      </c>
      <c r="U13" s="9" t="s">
        <v>770</v>
      </c>
      <c r="V13" s="15" t="s">
        <v>498</v>
      </c>
      <c r="W13" s="28" t="s">
        <v>479</v>
      </c>
      <c r="X13" s="9"/>
      <c r="Y13" s="107">
        <f t="shared" si="1"/>
        <v>10</v>
      </c>
      <c r="Z13" s="106">
        <f t="shared" si="2"/>
        <v>62</v>
      </c>
      <c r="AA13" s="105"/>
      <c r="AB13" s="81">
        <v>1</v>
      </c>
      <c r="AC13" s="81"/>
      <c r="AD13" s="14"/>
      <c r="AE13" s="14"/>
      <c r="AF13" s="13"/>
    </row>
    <row r="14" spans="1:32" s="10" customFormat="1" ht="28.8" x14ac:dyDescent="0.3">
      <c r="A14" s="14">
        <v>11</v>
      </c>
      <c r="B14" s="8">
        <v>19204</v>
      </c>
      <c r="C14" s="9" t="s">
        <v>925</v>
      </c>
      <c r="D14" s="8">
        <v>0.09</v>
      </c>
      <c r="E14" s="8">
        <v>4.6509999999999998</v>
      </c>
      <c r="F14" s="8">
        <f t="shared" si="0"/>
        <v>4.5609999999999999</v>
      </c>
      <c r="G14" s="38" t="s">
        <v>901</v>
      </c>
      <c r="H14" s="8" t="s">
        <v>902</v>
      </c>
      <c r="I14" s="9" t="s">
        <v>923</v>
      </c>
      <c r="J14" s="8" t="s">
        <v>411</v>
      </c>
      <c r="K14" s="14">
        <v>29</v>
      </c>
      <c r="L14" s="14">
        <v>100</v>
      </c>
      <c r="M14" s="14">
        <v>100</v>
      </c>
      <c r="N14" s="14">
        <v>9</v>
      </c>
      <c r="O14" s="14">
        <v>2</v>
      </c>
      <c r="P14" s="14">
        <v>20</v>
      </c>
      <c r="Q14" s="11">
        <v>61</v>
      </c>
      <c r="R14" s="25">
        <v>2029</v>
      </c>
      <c r="S14" s="32" t="s">
        <v>454</v>
      </c>
      <c r="T14" s="15" t="s">
        <v>482</v>
      </c>
      <c r="U14" s="9" t="s">
        <v>926</v>
      </c>
      <c r="V14" s="15" t="s">
        <v>498</v>
      </c>
      <c r="W14" s="28" t="s">
        <v>640</v>
      </c>
      <c r="X14" s="9"/>
      <c r="Y14" s="107">
        <f t="shared" si="1"/>
        <v>20</v>
      </c>
      <c r="Z14" s="106">
        <f t="shared" si="2"/>
        <v>61</v>
      </c>
      <c r="AA14" s="104">
        <v>1</v>
      </c>
      <c r="AB14" s="81"/>
      <c r="AC14" s="81"/>
      <c r="AD14" s="14"/>
      <c r="AE14" s="14"/>
      <c r="AF14" s="13"/>
    </row>
    <row r="15" spans="1:32" s="10" customFormat="1" ht="28.8" x14ac:dyDescent="0.3">
      <c r="A15" s="14">
        <v>12</v>
      </c>
      <c r="B15" s="8">
        <v>23226</v>
      </c>
      <c r="C15" s="9" t="s">
        <v>38</v>
      </c>
      <c r="D15" s="8">
        <v>6.6000000000000003E-2</v>
      </c>
      <c r="E15" s="8">
        <v>3.2370000000000001</v>
      </c>
      <c r="F15" s="8">
        <f t="shared" si="0"/>
        <v>3.1710000000000003</v>
      </c>
      <c r="G15" s="43" t="s">
        <v>24</v>
      </c>
      <c r="H15" s="9" t="s">
        <v>279</v>
      </c>
      <c r="I15" s="9" t="s">
        <v>303</v>
      </c>
      <c r="J15" s="45" t="s">
        <v>378</v>
      </c>
      <c r="K15" s="46">
        <v>43</v>
      </c>
      <c r="L15" s="46">
        <v>100</v>
      </c>
      <c r="M15" s="14">
        <v>100</v>
      </c>
      <c r="N15" s="14">
        <v>27</v>
      </c>
      <c r="O15" s="14">
        <v>13</v>
      </c>
      <c r="P15" s="14">
        <v>10</v>
      </c>
      <c r="Q15" s="11">
        <v>61</v>
      </c>
      <c r="R15" s="25"/>
      <c r="S15" s="32" t="s">
        <v>480</v>
      </c>
      <c r="T15" s="15" t="s">
        <v>482</v>
      </c>
      <c r="U15" s="9" t="s">
        <v>770</v>
      </c>
      <c r="V15" s="15" t="s">
        <v>501</v>
      </c>
      <c r="W15" s="28" t="s">
        <v>650</v>
      </c>
      <c r="X15" s="9"/>
      <c r="Y15" s="107">
        <f t="shared" si="1"/>
        <v>10</v>
      </c>
      <c r="Z15" s="106">
        <f t="shared" si="2"/>
        <v>61</v>
      </c>
      <c r="AA15" s="105"/>
      <c r="AB15" s="81">
        <v>1</v>
      </c>
      <c r="AC15" s="81"/>
      <c r="AD15" s="14"/>
      <c r="AE15" s="14"/>
      <c r="AF15" s="13"/>
    </row>
    <row r="16" spans="1:32" s="10" customFormat="1" ht="57.6" x14ac:dyDescent="0.3">
      <c r="A16" s="14">
        <v>13</v>
      </c>
      <c r="B16" s="8">
        <v>18209</v>
      </c>
      <c r="C16" s="9" t="s">
        <v>40</v>
      </c>
      <c r="D16" s="8">
        <v>1.6E-2</v>
      </c>
      <c r="E16" s="8">
        <v>3.2570000000000001</v>
      </c>
      <c r="F16" s="8">
        <f t="shared" si="0"/>
        <v>3.2410000000000001</v>
      </c>
      <c r="G16" s="43" t="s">
        <v>24</v>
      </c>
      <c r="H16" s="9" t="s">
        <v>280</v>
      </c>
      <c r="I16" s="9" t="s">
        <v>312</v>
      </c>
      <c r="J16" s="15" t="s">
        <v>379</v>
      </c>
      <c r="K16" s="14">
        <v>41</v>
      </c>
      <c r="L16" s="14">
        <v>20</v>
      </c>
      <c r="M16" s="14">
        <v>91</v>
      </c>
      <c r="N16" s="14">
        <v>28</v>
      </c>
      <c r="O16" s="14">
        <v>8</v>
      </c>
      <c r="P16" s="14">
        <v>20</v>
      </c>
      <c r="Q16" s="11">
        <v>60</v>
      </c>
      <c r="R16" s="25">
        <v>2028</v>
      </c>
      <c r="S16" s="32" t="s">
        <v>454</v>
      </c>
      <c r="T16" s="15" t="s">
        <v>482</v>
      </c>
      <c r="U16" s="9" t="s">
        <v>783</v>
      </c>
      <c r="V16" s="15" t="s">
        <v>503</v>
      </c>
      <c r="W16" s="28" t="s">
        <v>651</v>
      </c>
      <c r="X16" s="9"/>
      <c r="Y16" s="107">
        <f t="shared" si="1"/>
        <v>20</v>
      </c>
      <c r="Z16" s="106">
        <f t="shared" si="2"/>
        <v>60</v>
      </c>
      <c r="AA16" s="104">
        <v>1</v>
      </c>
      <c r="AB16" s="81"/>
      <c r="AC16" s="81"/>
      <c r="AD16" s="14"/>
      <c r="AE16" s="14"/>
      <c r="AF16" s="13"/>
    </row>
    <row r="17" spans="1:32" s="10" customFormat="1" ht="100.8" x14ac:dyDescent="0.3">
      <c r="A17" s="14">
        <v>14</v>
      </c>
      <c r="B17" s="8">
        <v>19210</v>
      </c>
      <c r="C17" s="9" t="s">
        <v>909</v>
      </c>
      <c r="D17" s="8">
        <v>10.269</v>
      </c>
      <c r="E17" s="8">
        <v>16.222999999999999</v>
      </c>
      <c r="F17" s="8">
        <f t="shared" si="0"/>
        <v>5.9539999999999988</v>
      </c>
      <c r="G17" s="38" t="s">
        <v>901</v>
      </c>
      <c r="H17" s="8" t="s">
        <v>902</v>
      </c>
      <c r="I17" s="9" t="s">
        <v>903</v>
      </c>
      <c r="J17" s="44" t="s">
        <v>910</v>
      </c>
      <c r="K17" s="14">
        <v>61</v>
      </c>
      <c r="L17" s="14">
        <v>100</v>
      </c>
      <c r="M17" s="14">
        <v>100</v>
      </c>
      <c r="N17" s="14">
        <v>5</v>
      </c>
      <c r="O17" s="14">
        <v>1</v>
      </c>
      <c r="P17" s="46">
        <v>10</v>
      </c>
      <c r="Q17" s="11">
        <v>60</v>
      </c>
      <c r="R17" s="25">
        <v>2029</v>
      </c>
      <c r="S17" s="32" t="s">
        <v>454</v>
      </c>
      <c r="T17" s="15" t="s">
        <v>482</v>
      </c>
      <c r="U17" s="9" t="s">
        <v>789</v>
      </c>
      <c r="V17" s="15" t="s">
        <v>911</v>
      </c>
      <c r="W17" s="28" t="s">
        <v>640</v>
      </c>
      <c r="X17" s="68" t="s">
        <v>1319</v>
      </c>
      <c r="Y17" s="107">
        <f t="shared" si="1"/>
        <v>10</v>
      </c>
      <c r="Z17" s="106">
        <f t="shared" si="2"/>
        <v>60</v>
      </c>
      <c r="AA17" s="104"/>
      <c r="AB17" s="81">
        <v>1</v>
      </c>
      <c r="AC17" s="81"/>
      <c r="AD17" s="14"/>
      <c r="AE17" s="14"/>
      <c r="AF17" s="13"/>
    </row>
    <row r="18" spans="1:32" s="10" customFormat="1" ht="43.2" x14ac:dyDescent="0.3">
      <c r="A18" s="14">
        <v>15</v>
      </c>
      <c r="B18" s="8">
        <v>19210</v>
      </c>
      <c r="C18" s="9" t="s">
        <v>909</v>
      </c>
      <c r="D18" s="8">
        <v>18.175999999999998</v>
      </c>
      <c r="E18" s="8">
        <v>26.684999999999999</v>
      </c>
      <c r="F18" s="8">
        <f t="shared" si="0"/>
        <v>8.5090000000000003</v>
      </c>
      <c r="G18" s="38" t="s">
        <v>901</v>
      </c>
      <c r="H18" s="8" t="s">
        <v>902</v>
      </c>
      <c r="I18" s="9" t="s">
        <v>903</v>
      </c>
      <c r="J18" s="8" t="s">
        <v>436</v>
      </c>
      <c r="K18" s="14">
        <v>31</v>
      </c>
      <c r="L18" s="14">
        <v>73</v>
      </c>
      <c r="M18" s="14">
        <v>100</v>
      </c>
      <c r="N18" s="14">
        <v>8</v>
      </c>
      <c r="O18" s="14">
        <v>7</v>
      </c>
      <c r="P18" s="59">
        <v>20</v>
      </c>
      <c r="Q18" s="11">
        <v>60</v>
      </c>
      <c r="R18" s="25">
        <v>2028</v>
      </c>
      <c r="S18" s="108" t="s">
        <v>1391</v>
      </c>
      <c r="T18" s="15" t="s">
        <v>489</v>
      </c>
      <c r="U18" s="9" t="s">
        <v>820</v>
      </c>
      <c r="V18" s="15" t="s">
        <v>1032</v>
      </c>
      <c r="W18" s="28" t="s">
        <v>1033</v>
      </c>
      <c r="X18" s="68" t="s">
        <v>1476</v>
      </c>
      <c r="Y18" s="107">
        <f t="shared" si="1"/>
        <v>20</v>
      </c>
      <c r="Z18" s="106">
        <f t="shared" si="2"/>
        <v>60</v>
      </c>
      <c r="AA18" s="105">
        <v>1</v>
      </c>
      <c r="AB18" s="81"/>
      <c r="AC18" s="81"/>
      <c r="AD18" s="14"/>
      <c r="AE18" s="14"/>
      <c r="AF18" s="13"/>
    </row>
    <row r="19" spans="1:32" s="10" customFormat="1" ht="28.8" x14ac:dyDescent="0.3">
      <c r="A19" s="14">
        <v>16</v>
      </c>
      <c r="B19" s="8">
        <v>20250</v>
      </c>
      <c r="C19" s="9" t="s">
        <v>930</v>
      </c>
      <c r="D19" s="8">
        <v>2.79</v>
      </c>
      <c r="E19" s="8">
        <v>4.1349999999999998</v>
      </c>
      <c r="F19" s="8">
        <f t="shared" si="0"/>
        <v>1.3449999999999998</v>
      </c>
      <c r="G19" s="8" t="s">
        <v>918</v>
      </c>
      <c r="H19" s="8" t="s">
        <v>919</v>
      </c>
      <c r="I19" s="9" t="s">
        <v>931</v>
      </c>
      <c r="J19" s="9" t="s">
        <v>932</v>
      </c>
      <c r="K19" s="14">
        <v>87</v>
      </c>
      <c r="L19" s="46">
        <v>93</v>
      </c>
      <c r="M19" s="14">
        <v>0</v>
      </c>
      <c r="N19" s="14">
        <v>15</v>
      </c>
      <c r="O19" s="14">
        <v>10</v>
      </c>
      <c r="P19" s="14">
        <v>20</v>
      </c>
      <c r="Q19" s="11">
        <v>60</v>
      </c>
      <c r="R19" s="25">
        <v>2029</v>
      </c>
      <c r="S19" s="32" t="s">
        <v>454</v>
      </c>
      <c r="T19" s="15" t="s">
        <v>482</v>
      </c>
      <c r="U19" s="9" t="s">
        <v>842</v>
      </c>
      <c r="V19" s="15" t="s">
        <v>933</v>
      </c>
      <c r="W19" s="28" t="s">
        <v>934</v>
      </c>
      <c r="X19" s="9"/>
      <c r="Y19" s="107">
        <f t="shared" si="1"/>
        <v>20</v>
      </c>
      <c r="Z19" s="106">
        <f t="shared" si="2"/>
        <v>60</v>
      </c>
      <c r="AA19" s="104">
        <v>1</v>
      </c>
      <c r="AB19" s="81"/>
      <c r="AC19" s="81"/>
      <c r="AD19" s="14"/>
      <c r="AE19" s="14"/>
      <c r="AF19" s="13"/>
    </row>
    <row r="20" spans="1:32" s="10" customFormat="1" ht="43.2" x14ac:dyDescent="0.3">
      <c r="A20" s="14">
        <v>17</v>
      </c>
      <c r="B20" s="8">
        <v>22227</v>
      </c>
      <c r="C20" s="9" t="s">
        <v>41</v>
      </c>
      <c r="D20" s="8">
        <v>3.0609999999999999</v>
      </c>
      <c r="E20" s="8">
        <v>5.0330000000000004</v>
      </c>
      <c r="F20" s="8">
        <f t="shared" si="0"/>
        <v>1.9720000000000004</v>
      </c>
      <c r="G20" s="43" t="s">
        <v>24</v>
      </c>
      <c r="H20" s="9" t="s">
        <v>281</v>
      </c>
      <c r="I20" s="9" t="s">
        <v>313</v>
      </c>
      <c r="J20" s="15" t="s">
        <v>380</v>
      </c>
      <c r="K20" s="14">
        <v>32</v>
      </c>
      <c r="L20" s="14">
        <v>53</v>
      </c>
      <c r="M20" s="14">
        <v>100</v>
      </c>
      <c r="N20" s="14">
        <v>16</v>
      </c>
      <c r="O20" s="14">
        <v>7</v>
      </c>
      <c r="P20" s="14">
        <v>20</v>
      </c>
      <c r="Q20" s="11">
        <v>60</v>
      </c>
      <c r="R20" s="25">
        <v>2029</v>
      </c>
      <c r="S20" s="32" t="s">
        <v>454</v>
      </c>
      <c r="T20" s="15" t="s">
        <v>482</v>
      </c>
      <c r="U20" s="9" t="s">
        <v>784</v>
      </c>
      <c r="V20" s="15" t="s">
        <v>504</v>
      </c>
      <c r="W20" s="28" t="s">
        <v>650</v>
      </c>
      <c r="X20" s="9"/>
      <c r="Y20" s="107">
        <f t="shared" si="1"/>
        <v>20</v>
      </c>
      <c r="Z20" s="106">
        <f t="shared" si="2"/>
        <v>60</v>
      </c>
      <c r="AA20" s="104">
        <v>1</v>
      </c>
      <c r="AB20" s="81"/>
      <c r="AC20" s="81"/>
      <c r="AD20" s="14"/>
      <c r="AE20" s="14"/>
      <c r="AF20" s="13"/>
    </row>
    <row r="21" spans="1:32" s="10" customFormat="1" ht="43.2" x14ac:dyDescent="0.3">
      <c r="A21" s="14">
        <v>18</v>
      </c>
      <c r="B21" s="8">
        <v>23136</v>
      </c>
      <c r="C21" s="9" t="s">
        <v>42</v>
      </c>
      <c r="D21" s="8">
        <v>3.891</v>
      </c>
      <c r="E21" s="8">
        <v>9.0559999999999992</v>
      </c>
      <c r="F21" s="8">
        <f t="shared" si="0"/>
        <v>5.1649999999999991</v>
      </c>
      <c r="G21" s="43" t="s">
        <v>24</v>
      </c>
      <c r="H21" s="9" t="s">
        <v>279</v>
      </c>
      <c r="I21" s="9" t="s">
        <v>303</v>
      </c>
      <c r="J21" s="45" t="s">
        <v>381</v>
      </c>
      <c r="K21" s="46">
        <v>56</v>
      </c>
      <c r="L21" s="46">
        <v>60</v>
      </c>
      <c r="M21" s="14">
        <v>100</v>
      </c>
      <c r="N21" s="14">
        <v>31</v>
      </c>
      <c r="O21" s="14">
        <v>7</v>
      </c>
      <c r="P21" s="14">
        <v>10</v>
      </c>
      <c r="Q21" s="11">
        <v>60</v>
      </c>
      <c r="R21" s="25"/>
      <c r="S21" s="32" t="s">
        <v>487</v>
      </c>
      <c r="T21" s="15" t="s">
        <v>488</v>
      </c>
      <c r="U21" s="9" t="s">
        <v>785</v>
      </c>
      <c r="V21" s="15" t="s">
        <v>498</v>
      </c>
      <c r="W21" s="28" t="s">
        <v>652</v>
      </c>
      <c r="X21" s="9"/>
      <c r="Y21" s="107">
        <f t="shared" si="1"/>
        <v>10</v>
      </c>
      <c r="Z21" s="106">
        <f t="shared" si="2"/>
        <v>60</v>
      </c>
      <c r="AA21" s="105"/>
      <c r="AB21" s="81">
        <v>1</v>
      </c>
      <c r="AC21" s="81"/>
      <c r="AD21" s="14"/>
      <c r="AE21" s="14"/>
      <c r="AF21" s="13"/>
    </row>
    <row r="22" spans="1:32" s="10" customFormat="1" ht="28.8" x14ac:dyDescent="0.3">
      <c r="A22" s="14">
        <v>19</v>
      </c>
      <c r="B22" s="8">
        <v>14188</v>
      </c>
      <c r="C22" s="9" t="s">
        <v>43</v>
      </c>
      <c r="D22" s="8">
        <v>0.03</v>
      </c>
      <c r="E22" s="8">
        <v>1.069</v>
      </c>
      <c r="F22" s="8">
        <f t="shared" si="0"/>
        <v>1.0389999999999999</v>
      </c>
      <c r="G22" s="43" t="s">
        <v>24</v>
      </c>
      <c r="H22" s="9" t="s">
        <v>282</v>
      </c>
      <c r="I22" s="9" t="s">
        <v>314</v>
      </c>
      <c r="J22" s="15" t="s">
        <v>382</v>
      </c>
      <c r="K22" s="14">
        <v>31</v>
      </c>
      <c r="L22" s="14">
        <v>53</v>
      </c>
      <c r="M22" s="14">
        <v>100</v>
      </c>
      <c r="N22" s="14">
        <v>7</v>
      </c>
      <c r="O22" s="14">
        <v>15</v>
      </c>
      <c r="P22" s="14">
        <v>20</v>
      </c>
      <c r="Q22" s="11">
        <v>59</v>
      </c>
      <c r="R22" s="25">
        <v>2029</v>
      </c>
      <c r="S22" s="32" t="s">
        <v>454</v>
      </c>
      <c r="T22" s="15" t="s">
        <v>482</v>
      </c>
      <c r="U22" s="9" t="s">
        <v>773</v>
      </c>
      <c r="V22" s="15" t="s">
        <v>498</v>
      </c>
      <c r="W22" s="28" t="s">
        <v>640</v>
      </c>
      <c r="X22" s="9"/>
      <c r="Y22" s="107">
        <f t="shared" si="1"/>
        <v>20</v>
      </c>
      <c r="Z22" s="106">
        <f t="shared" si="2"/>
        <v>59</v>
      </c>
      <c r="AA22" s="104">
        <v>1</v>
      </c>
      <c r="AB22" s="81"/>
      <c r="AC22" s="81"/>
      <c r="AD22" s="14"/>
      <c r="AE22" s="14"/>
      <c r="AF22" s="13"/>
    </row>
    <row r="23" spans="1:32" s="10" customFormat="1" ht="144" x14ac:dyDescent="0.3">
      <c r="A23" s="14">
        <v>20</v>
      </c>
      <c r="B23" s="8">
        <v>22186</v>
      </c>
      <c r="C23" s="9" t="s">
        <v>46</v>
      </c>
      <c r="D23" s="8">
        <v>1.129</v>
      </c>
      <c r="E23" s="8">
        <v>2.6469999999999998</v>
      </c>
      <c r="F23" s="8">
        <f t="shared" si="0"/>
        <v>1.5179999999999998</v>
      </c>
      <c r="G23" s="43" t="s">
        <v>24</v>
      </c>
      <c r="H23" s="9" t="s">
        <v>281</v>
      </c>
      <c r="I23" s="9" t="s">
        <v>316</v>
      </c>
      <c r="J23" s="45" t="s">
        <v>385</v>
      </c>
      <c r="K23" s="46">
        <v>100</v>
      </c>
      <c r="L23" s="46">
        <v>80</v>
      </c>
      <c r="M23" s="14">
        <v>0</v>
      </c>
      <c r="N23" s="14">
        <v>38</v>
      </c>
      <c r="O23" s="14">
        <v>19</v>
      </c>
      <c r="P23" s="14">
        <v>10</v>
      </c>
      <c r="Q23" s="60">
        <v>59</v>
      </c>
      <c r="R23" s="25"/>
      <c r="S23" s="32" t="s">
        <v>480</v>
      </c>
      <c r="T23" s="15" t="s">
        <v>482</v>
      </c>
      <c r="U23" s="9" t="s">
        <v>788</v>
      </c>
      <c r="V23" s="15" t="s">
        <v>506</v>
      </c>
      <c r="W23" s="28" t="s">
        <v>655</v>
      </c>
      <c r="X23" s="68" t="s">
        <v>1289</v>
      </c>
      <c r="Y23" s="107">
        <f t="shared" si="1"/>
        <v>10</v>
      </c>
      <c r="Z23" s="106">
        <f t="shared" si="2"/>
        <v>59</v>
      </c>
      <c r="AA23" s="105"/>
      <c r="AB23" s="81">
        <v>1</v>
      </c>
      <c r="AC23" s="81"/>
      <c r="AD23" s="14"/>
      <c r="AE23" s="14"/>
      <c r="AF23" s="13"/>
    </row>
    <row r="24" spans="1:32" s="10" customFormat="1" ht="43.2" x14ac:dyDescent="0.3">
      <c r="A24" s="14">
        <v>21</v>
      </c>
      <c r="B24" s="8">
        <v>25128</v>
      </c>
      <c r="C24" s="9" t="s">
        <v>48</v>
      </c>
      <c r="D24" s="8">
        <v>5.5E-2</v>
      </c>
      <c r="E24" s="8">
        <v>3.7629999999999999</v>
      </c>
      <c r="F24" s="8">
        <f t="shared" si="0"/>
        <v>3.7079999999999997</v>
      </c>
      <c r="G24" s="43" t="s">
        <v>24</v>
      </c>
      <c r="H24" s="9" t="s">
        <v>280</v>
      </c>
      <c r="I24" s="9" t="s">
        <v>309</v>
      </c>
      <c r="J24" s="15" t="s">
        <v>387</v>
      </c>
      <c r="K24" s="14">
        <v>26</v>
      </c>
      <c r="L24" s="14">
        <v>87</v>
      </c>
      <c r="M24" s="14">
        <v>100</v>
      </c>
      <c r="N24" s="14">
        <v>11</v>
      </c>
      <c r="O24" s="14">
        <v>3</v>
      </c>
      <c r="P24" s="14">
        <v>20</v>
      </c>
      <c r="Q24" s="11">
        <v>59</v>
      </c>
      <c r="R24" s="25">
        <v>2029</v>
      </c>
      <c r="S24" s="32" t="s">
        <v>454</v>
      </c>
      <c r="T24" s="15" t="s">
        <v>482</v>
      </c>
      <c r="U24" s="9" t="s">
        <v>790</v>
      </c>
      <c r="V24" s="15" t="s">
        <v>498</v>
      </c>
      <c r="W24" s="28" t="s">
        <v>640</v>
      </c>
      <c r="X24" s="9"/>
      <c r="Y24" s="107">
        <f t="shared" si="1"/>
        <v>20</v>
      </c>
      <c r="Z24" s="106">
        <f t="shared" si="2"/>
        <v>59</v>
      </c>
      <c r="AA24" s="104">
        <v>1</v>
      </c>
      <c r="AB24" s="81"/>
      <c r="AC24" s="81"/>
      <c r="AD24" s="14"/>
      <c r="AE24" s="14"/>
      <c r="AF24" s="13"/>
    </row>
    <row r="25" spans="1:32" s="10" customFormat="1" ht="72" x14ac:dyDescent="0.3">
      <c r="A25" s="14">
        <v>22</v>
      </c>
      <c r="B25" s="8">
        <v>13198</v>
      </c>
      <c r="C25" s="9" t="s">
        <v>50</v>
      </c>
      <c r="D25" s="8">
        <v>2.7530000000000001</v>
      </c>
      <c r="E25" s="8">
        <v>7.6639999999999997</v>
      </c>
      <c r="F25" s="8">
        <f t="shared" si="0"/>
        <v>4.9109999999999996</v>
      </c>
      <c r="G25" s="36" t="s">
        <v>44</v>
      </c>
      <c r="H25" s="9" t="s">
        <v>284</v>
      </c>
      <c r="I25" s="9" t="s">
        <v>317</v>
      </c>
      <c r="J25" s="15" t="s">
        <v>388</v>
      </c>
      <c r="K25" s="46">
        <v>100</v>
      </c>
      <c r="L25" s="46">
        <v>60</v>
      </c>
      <c r="M25" s="14">
        <v>0</v>
      </c>
      <c r="N25" s="14">
        <v>7</v>
      </c>
      <c r="O25" s="14">
        <v>1</v>
      </c>
      <c r="P25" s="14">
        <v>20</v>
      </c>
      <c r="Q25" s="11">
        <v>58</v>
      </c>
      <c r="R25" s="25"/>
      <c r="S25" s="32" t="s">
        <v>454</v>
      </c>
      <c r="T25" s="15" t="s">
        <v>482</v>
      </c>
      <c r="U25" s="9" t="s">
        <v>773</v>
      </c>
      <c r="V25" s="15" t="s">
        <v>508</v>
      </c>
      <c r="W25" s="28" t="s">
        <v>656</v>
      </c>
      <c r="X25" s="9"/>
      <c r="Y25" s="107">
        <f t="shared" si="1"/>
        <v>20</v>
      </c>
      <c r="Z25" s="106">
        <f t="shared" si="2"/>
        <v>58</v>
      </c>
      <c r="AA25" s="104">
        <v>1</v>
      </c>
      <c r="AB25" s="81"/>
      <c r="AC25" s="81"/>
      <c r="AD25" s="14"/>
      <c r="AE25" s="14"/>
      <c r="AF25" s="13"/>
    </row>
    <row r="26" spans="1:32" s="10" customFormat="1" ht="28.8" x14ac:dyDescent="0.3">
      <c r="A26" s="14">
        <v>23</v>
      </c>
      <c r="B26" s="8">
        <v>15187</v>
      </c>
      <c r="C26" s="9" t="s">
        <v>51</v>
      </c>
      <c r="D26" s="8">
        <v>7.4999999999999997E-2</v>
      </c>
      <c r="E26" s="8">
        <v>1.325</v>
      </c>
      <c r="F26" s="8">
        <f t="shared" si="0"/>
        <v>1.25</v>
      </c>
      <c r="G26" s="36" t="s">
        <v>44</v>
      </c>
      <c r="H26" s="9" t="s">
        <v>283</v>
      </c>
      <c r="I26" s="9" t="s">
        <v>315</v>
      </c>
      <c r="J26" s="34" t="s">
        <v>389</v>
      </c>
      <c r="K26" s="14">
        <v>20</v>
      </c>
      <c r="L26" s="14">
        <v>53</v>
      </c>
      <c r="M26" s="14">
        <v>100</v>
      </c>
      <c r="N26" s="14">
        <v>31</v>
      </c>
      <c r="O26" s="14">
        <v>3</v>
      </c>
      <c r="P26" s="14">
        <v>20</v>
      </c>
      <c r="Q26" s="11">
        <v>58</v>
      </c>
      <c r="R26" s="25"/>
      <c r="S26" s="32" t="s">
        <v>454</v>
      </c>
      <c r="T26" s="15" t="s">
        <v>482</v>
      </c>
      <c r="U26" s="9" t="s">
        <v>791</v>
      </c>
      <c r="V26" s="15" t="s">
        <v>509</v>
      </c>
      <c r="W26" s="28" t="s">
        <v>653</v>
      </c>
      <c r="X26" s="9"/>
      <c r="Y26" s="107">
        <f t="shared" si="1"/>
        <v>20</v>
      </c>
      <c r="Z26" s="106">
        <f t="shared" si="2"/>
        <v>58</v>
      </c>
      <c r="AA26" s="104">
        <v>1</v>
      </c>
      <c r="AB26" s="81"/>
      <c r="AC26" s="81"/>
      <c r="AD26" s="14"/>
      <c r="AE26" s="14"/>
      <c r="AF26" s="13"/>
    </row>
    <row r="27" spans="1:32" s="10" customFormat="1" ht="28.8" x14ac:dyDescent="0.3">
      <c r="A27" s="14">
        <v>24</v>
      </c>
      <c r="B27" s="8">
        <v>22254</v>
      </c>
      <c r="C27" s="9" t="s">
        <v>52</v>
      </c>
      <c r="D27" s="8">
        <v>3.3000000000000002E-2</v>
      </c>
      <c r="E27" s="8">
        <v>2.4540000000000002</v>
      </c>
      <c r="F27" s="8">
        <f t="shared" si="0"/>
        <v>2.4210000000000003</v>
      </c>
      <c r="G27" s="43" t="s">
        <v>24</v>
      </c>
      <c r="H27" s="9" t="s">
        <v>281</v>
      </c>
      <c r="I27" s="9" t="s">
        <v>318</v>
      </c>
      <c r="J27" s="45" t="s">
        <v>381</v>
      </c>
      <c r="K27" s="46">
        <v>56</v>
      </c>
      <c r="L27" s="46">
        <v>60</v>
      </c>
      <c r="M27" s="14">
        <v>0</v>
      </c>
      <c r="N27" s="14">
        <v>46</v>
      </c>
      <c r="O27" s="14">
        <v>31</v>
      </c>
      <c r="P27" s="14">
        <v>20</v>
      </c>
      <c r="Q27" s="11">
        <v>58</v>
      </c>
      <c r="R27" s="25"/>
      <c r="S27" s="32" t="s">
        <v>454</v>
      </c>
      <c r="T27" s="15" t="s">
        <v>482</v>
      </c>
      <c r="U27" s="9" t="s">
        <v>792</v>
      </c>
      <c r="V27" s="15" t="s">
        <v>509</v>
      </c>
      <c r="W27" s="28" t="s">
        <v>657</v>
      </c>
      <c r="X27" s="9"/>
      <c r="Y27" s="107">
        <f t="shared" si="1"/>
        <v>20</v>
      </c>
      <c r="Z27" s="106">
        <f t="shared" si="2"/>
        <v>58</v>
      </c>
      <c r="AA27" s="104">
        <v>1</v>
      </c>
      <c r="AB27" s="81"/>
      <c r="AC27" s="81"/>
      <c r="AD27" s="14"/>
      <c r="AE27" s="14"/>
      <c r="AF27" s="13"/>
    </row>
    <row r="28" spans="1:32" s="10" customFormat="1" ht="43.2" x14ac:dyDescent="0.3">
      <c r="A28" s="14">
        <v>25</v>
      </c>
      <c r="B28" s="8">
        <v>22256</v>
      </c>
      <c r="C28" s="9" t="s">
        <v>53</v>
      </c>
      <c r="D28" s="8">
        <v>0.06</v>
      </c>
      <c r="E28" s="8">
        <v>3.49</v>
      </c>
      <c r="F28" s="8">
        <f t="shared" si="0"/>
        <v>3.43</v>
      </c>
      <c r="G28" s="43" t="s">
        <v>24</v>
      </c>
      <c r="H28" s="9" t="s">
        <v>281</v>
      </c>
      <c r="I28" s="9" t="s">
        <v>318</v>
      </c>
      <c r="J28" s="15" t="s">
        <v>390</v>
      </c>
      <c r="K28" s="14">
        <v>73</v>
      </c>
      <c r="L28" s="14">
        <v>93</v>
      </c>
      <c r="M28" s="14">
        <v>100</v>
      </c>
      <c r="N28" s="14">
        <v>23</v>
      </c>
      <c r="O28" s="14">
        <v>9</v>
      </c>
      <c r="P28" s="46">
        <v>0</v>
      </c>
      <c r="Q28" s="11">
        <v>58</v>
      </c>
      <c r="R28" s="25">
        <v>2029</v>
      </c>
      <c r="S28" s="45" t="s">
        <v>489</v>
      </c>
      <c r="T28" s="45" t="s">
        <v>489</v>
      </c>
      <c r="U28" s="9" t="s">
        <v>770</v>
      </c>
      <c r="V28" s="15" t="s">
        <v>510</v>
      </c>
      <c r="W28" s="28" t="s">
        <v>658</v>
      </c>
      <c r="X28" s="9"/>
      <c r="Y28" s="107" t="b">
        <f t="shared" si="1"/>
        <v>0</v>
      </c>
      <c r="Z28" s="106">
        <f t="shared" si="2"/>
        <v>58</v>
      </c>
      <c r="AA28" s="105"/>
      <c r="AB28" s="81"/>
      <c r="AC28" s="81"/>
      <c r="AD28" s="14"/>
      <c r="AE28" s="14"/>
      <c r="AF28" s="13"/>
    </row>
    <row r="29" spans="1:32" s="10" customFormat="1" ht="43.2" x14ac:dyDescent="0.3">
      <c r="A29" s="14">
        <v>26</v>
      </c>
      <c r="B29" s="8">
        <v>22294</v>
      </c>
      <c r="C29" s="9" t="s">
        <v>54</v>
      </c>
      <c r="D29" s="8">
        <v>12.271000000000001</v>
      </c>
      <c r="E29" s="8">
        <v>20.594999999999999</v>
      </c>
      <c r="F29" s="8">
        <f t="shared" si="0"/>
        <v>8.3239999999999981</v>
      </c>
      <c r="G29" s="43" t="s">
        <v>24</v>
      </c>
      <c r="H29" s="9" t="s">
        <v>278</v>
      </c>
      <c r="I29" s="9" t="s">
        <v>302</v>
      </c>
      <c r="J29" s="15" t="s">
        <v>391</v>
      </c>
      <c r="K29" s="14">
        <v>28</v>
      </c>
      <c r="L29" s="14">
        <v>60</v>
      </c>
      <c r="M29" s="14">
        <v>100</v>
      </c>
      <c r="N29" s="14">
        <v>15</v>
      </c>
      <c r="O29" s="14">
        <v>1</v>
      </c>
      <c r="P29" s="14">
        <v>20</v>
      </c>
      <c r="Q29" s="11">
        <v>58</v>
      </c>
      <c r="R29" s="25">
        <v>2029</v>
      </c>
      <c r="S29" s="32" t="s">
        <v>454</v>
      </c>
      <c r="T29" s="15" t="s">
        <v>482</v>
      </c>
      <c r="U29" s="9" t="s">
        <v>774</v>
      </c>
      <c r="V29" s="15" t="s">
        <v>511</v>
      </c>
      <c r="W29" s="28" t="s">
        <v>479</v>
      </c>
      <c r="X29" s="9"/>
      <c r="Y29" s="107">
        <f t="shared" si="1"/>
        <v>20</v>
      </c>
      <c r="Z29" s="106">
        <f t="shared" si="2"/>
        <v>58</v>
      </c>
      <c r="AA29" s="104">
        <v>1</v>
      </c>
      <c r="AB29" s="81"/>
      <c r="AC29" s="81"/>
      <c r="AD29" s="14"/>
      <c r="AE29" s="14"/>
      <c r="AF29" s="13"/>
    </row>
    <row r="30" spans="1:32" s="10" customFormat="1" ht="28.8" x14ac:dyDescent="0.3">
      <c r="A30" s="14">
        <v>27</v>
      </c>
      <c r="B30" s="8">
        <v>23223</v>
      </c>
      <c r="C30" s="9" t="s">
        <v>55</v>
      </c>
      <c r="D30" s="8">
        <v>1.4E-2</v>
      </c>
      <c r="E30" s="8">
        <v>1.488</v>
      </c>
      <c r="F30" s="8">
        <f t="shared" si="0"/>
        <v>1.474</v>
      </c>
      <c r="G30" s="43" t="s">
        <v>24</v>
      </c>
      <c r="H30" s="9" t="s">
        <v>279</v>
      </c>
      <c r="I30" s="9" t="s">
        <v>319</v>
      </c>
      <c r="J30" s="15" t="s">
        <v>392</v>
      </c>
      <c r="K30" s="14">
        <v>30</v>
      </c>
      <c r="L30" s="14">
        <v>47</v>
      </c>
      <c r="M30" s="14">
        <v>100</v>
      </c>
      <c r="N30" s="14">
        <v>19</v>
      </c>
      <c r="O30" s="14">
        <v>4</v>
      </c>
      <c r="P30" s="14">
        <v>20</v>
      </c>
      <c r="Q30" s="11">
        <v>58</v>
      </c>
      <c r="R30" s="25">
        <v>2028</v>
      </c>
      <c r="S30" s="32" t="s">
        <v>454</v>
      </c>
      <c r="T30" s="15" t="s">
        <v>482</v>
      </c>
      <c r="U30" s="9" t="s">
        <v>793</v>
      </c>
      <c r="V30" s="15" t="s">
        <v>512</v>
      </c>
      <c r="W30" s="28" t="s">
        <v>649</v>
      </c>
      <c r="X30" s="9"/>
      <c r="Y30" s="107">
        <f t="shared" si="1"/>
        <v>20</v>
      </c>
      <c r="Z30" s="106">
        <f t="shared" si="2"/>
        <v>58</v>
      </c>
      <c r="AA30" s="104">
        <v>1</v>
      </c>
      <c r="AB30" s="81"/>
      <c r="AC30" s="81"/>
      <c r="AD30" s="14"/>
      <c r="AE30" s="14"/>
      <c r="AF30" s="13"/>
    </row>
    <row r="31" spans="1:32" s="10" customFormat="1" ht="100.8" x14ac:dyDescent="0.3">
      <c r="A31" s="14">
        <v>28</v>
      </c>
      <c r="B31" s="8">
        <v>24155</v>
      </c>
      <c r="C31" s="9" t="s">
        <v>905</v>
      </c>
      <c r="D31" s="8">
        <v>13.4</v>
      </c>
      <c r="E31" s="8">
        <v>18.571000000000002</v>
      </c>
      <c r="F31" s="8">
        <f t="shared" si="0"/>
        <v>5.1710000000000012</v>
      </c>
      <c r="G31" s="38" t="s">
        <v>901</v>
      </c>
      <c r="H31" s="8" t="s">
        <v>906</v>
      </c>
      <c r="I31" s="9" t="s">
        <v>907</v>
      </c>
      <c r="J31" s="9" t="s">
        <v>1316</v>
      </c>
      <c r="K31" s="8">
        <v>27</v>
      </c>
      <c r="L31" s="44">
        <v>85</v>
      </c>
      <c r="M31" s="8">
        <v>100</v>
      </c>
      <c r="N31" s="8">
        <v>4</v>
      </c>
      <c r="O31" s="8">
        <v>1</v>
      </c>
      <c r="P31" s="58">
        <v>20</v>
      </c>
      <c r="Q31" s="11">
        <v>58</v>
      </c>
      <c r="R31" s="25"/>
      <c r="S31" s="32" t="s">
        <v>454</v>
      </c>
      <c r="T31" s="15" t="s">
        <v>482</v>
      </c>
      <c r="U31" s="9" t="s">
        <v>1147</v>
      </c>
      <c r="V31" s="15" t="s">
        <v>498</v>
      </c>
      <c r="W31" s="28" t="s">
        <v>479</v>
      </c>
      <c r="X31" s="37" t="s">
        <v>1317</v>
      </c>
      <c r="Y31" s="107">
        <f t="shared" si="1"/>
        <v>20</v>
      </c>
      <c r="Z31" s="106">
        <f t="shared" si="2"/>
        <v>58</v>
      </c>
      <c r="AA31" s="104">
        <v>1</v>
      </c>
      <c r="AB31" s="81"/>
      <c r="AC31" s="81"/>
      <c r="AD31" s="14"/>
      <c r="AE31" s="14"/>
      <c r="AF31" s="13"/>
    </row>
    <row r="32" spans="1:32" s="10" customFormat="1" ht="28.8" customHeight="1" x14ac:dyDescent="0.3">
      <c r="A32" s="14">
        <v>29</v>
      </c>
      <c r="B32" s="8">
        <v>24232</v>
      </c>
      <c r="C32" s="9" t="s">
        <v>935</v>
      </c>
      <c r="D32" s="8">
        <v>1.0489999999999999</v>
      </c>
      <c r="E32" s="8">
        <v>2.895</v>
      </c>
      <c r="F32" s="8">
        <f t="shared" si="0"/>
        <v>1.8460000000000001</v>
      </c>
      <c r="G32" s="38" t="s">
        <v>901</v>
      </c>
      <c r="H32" s="8" t="s">
        <v>906</v>
      </c>
      <c r="I32" s="9" t="s">
        <v>907</v>
      </c>
      <c r="J32" s="44" t="s">
        <v>936</v>
      </c>
      <c r="K32" s="46">
        <v>79</v>
      </c>
      <c r="L32" s="46">
        <v>100</v>
      </c>
      <c r="M32" s="14">
        <v>100</v>
      </c>
      <c r="N32" s="14">
        <v>17</v>
      </c>
      <c r="O32" s="14">
        <v>6</v>
      </c>
      <c r="P32" s="14">
        <v>0</v>
      </c>
      <c r="Q32" s="11">
        <v>58</v>
      </c>
      <c r="R32" s="25"/>
      <c r="S32" s="32" t="s">
        <v>492</v>
      </c>
      <c r="T32" s="15" t="s">
        <v>482</v>
      </c>
      <c r="U32" s="9" t="s">
        <v>810</v>
      </c>
      <c r="V32" s="15" t="s">
        <v>509</v>
      </c>
      <c r="W32" s="28" t="s">
        <v>640</v>
      </c>
      <c r="X32" s="9" t="s">
        <v>1322</v>
      </c>
      <c r="Y32" s="107">
        <f t="shared" si="1"/>
        <v>0</v>
      </c>
      <c r="Z32" s="106">
        <f t="shared" si="2"/>
        <v>58</v>
      </c>
      <c r="AA32" s="105"/>
      <c r="AB32" s="81"/>
      <c r="AC32" s="81">
        <v>1</v>
      </c>
      <c r="AD32" s="14"/>
      <c r="AE32" s="14"/>
      <c r="AF32" s="13"/>
    </row>
    <row r="33" spans="1:32" s="10" customFormat="1" ht="48.6" customHeight="1" x14ac:dyDescent="0.3">
      <c r="A33" s="14">
        <v>30</v>
      </c>
      <c r="B33" s="8">
        <v>14154</v>
      </c>
      <c r="C33" s="9" t="s">
        <v>56</v>
      </c>
      <c r="D33" s="8">
        <v>1.7999999999999999E-2</v>
      </c>
      <c r="E33" s="8">
        <v>1.3779999999999999</v>
      </c>
      <c r="F33" s="8">
        <f t="shared" si="0"/>
        <v>1.3599999999999999</v>
      </c>
      <c r="G33" s="43" t="s">
        <v>24</v>
      </c>
      <c r="H33" s="9" t="s">
        <v>282</v>
      </c>
      <c r="I33" s="9" t="s">
        <v>311</v>
      </c>
      <c r="J33" s="15" t="s">
        <v>393</v>
      </c>
      <c r="K33" s="14">
        <v>34</v>
      </c>
      <c r="L33" s="14">
        <v>20</v>
      </c>
      <c r="M33" s="14">
        <v>100</v>
      </c>
      <c r="N33" s="14">
        <v>19</v>
      </c>
      <c r="O33" s="14">
        <v>3</v>
      </c>
      <c r="P33" s="14">
        <v>20</v>
      </c>
      <c r="Q33" s="11">
        <v>57</v>
      </c>
      <c r="R33" s="25">
        <v>2028</v>
      </c>
      <c r="S33" s="32" t="s">
        <v>454</v>
      </c>
      <c r="T33" s="15" t="s">
        <v>482</v>
      </c>
      <c r="U33" s="9" t="s">
        <v>794</v>
      </c>
      <c r="V33" s="15" t="s">
        <v>498</v>
      </c>
      <c r="W33" s="28" t="s">
        <v>659</v>
      </c>
      <c r="X33" s="9"/>
      <c r="Y33" s="107">
        <f t="shared" si="1"/>
        <v>20</v>
      </c>
      <c r="Z33" s="106">
        <f t="shared" si="2"/>
        <v>57</v>
      </c>
      <c r="AA33" s="104">
        <v>1</v>
      </c>
      <c r="AB33" s="81"/>
      <c r="AC33" s="81"/>
      <c r="AD33" s="14"/>
      <c r="AE33" s="14"/>
      <c r="AF33" s="13"/>
    </row>
    <row r="34" spans="1:32" s="10" customFormat="1" ht="57.6" x14ac:dyDescent="0.3">
      <c r="A34" s="14">
        <v>31</v>
      </c>
      <c r="B34" s="8">
        <v>18110</v>
      </c>
      <c r="C34" s="9" t="s">
        <v>57</v>
      </c>
      <c r="D34" s="8">
        <v>9.07</v>
      </c>
      <c r="E34" s="8">
        <v>14.853999999999999</v>
      </c>
      <c r="F34" s="8">
        <f t="shared" si="0"/>
        <v>5.7839999999999989</v>
      </c>
      <c r="G34" s="43" t="s">
        <v>24</v>
      </c>
      <c r="H34" s="9" t="s">
        <v>278</v>
      </c>
      <c r="I34" s="9" t="s">
        <v>321</v>
      </c>
      <c r="J34" s="15" t="s">
        <v>394</v>
      </c>
      <c r="K34" s="14">
        <v>45</v>
      </c>
      <c r="L34" s="14">
        <v>100</v>
      </c>
      <c r="M34" s="14">
        <v>100</v>
      </c>
      <c r="N34" s="14">
        <v>14</v>
      </c>
      <c r="O34" s="14">
        <v>1</v>
      </c>
      <c r="P34" s="14">
        <v>10</v>
      </c>
      <c r="Q34" s="11">
        <v>57</v>
      </c>
      <c r="R34" s="25"/>
      <c r="S34" s="32" t="s">
        <v>480</v>
      </c>
      <c r="T34" s="15" t="s">
        <v>482</v>
      </c>
      <c r="U34" s="9" t="s">
        <v>795</v>
      </c>
      <c r="V34" s="15" t="s">
        <v>498</v>
      </c>
      <c r="W34" s="28" t="s">
        <v>640</v>
      </c>
      <c r="X34" s="9" t="s">
        <v>896</v>
      </c>
      <c r="Y34" s="107">
        <f t="shared" si="1"/>
        <v>10</v>
      </c>
      <c r="Z34" s="106">
        <f t="shared" si="2"/>
        <v>57</v>
      </c>
      <c r="AA34" s="105"/>
      <c r="AB34" s="81">
        <v>1</v>
      </c>
      <c r="AC34" s="81"/>
      <c r="AD34" s="14"/>
      <c r="AE34" s="14"/>
      <c r="AF34" s="13"/>
    </row>
    <row r="35" spans="1:32" s="10" customFormat="1" ht="28.8" x14ac:dyDescent="0.3">
      <c r="A35" s="14">
        <v>32</v>
      </c>
      <c r="B35" s="8">
        <v>18193</v>
      </c>
      <c r="C35" s="9" t="s">
        <v>23</v>
      </c>
      <c r="D35" s="8">
        <v>0.93300000000000005</v>
      </c>
      <c r="E35" s="8">
        <v>6.6459999999999999</v>
      </c>
      <c r="F35" s="8">
        <f t="shared" si="0"/>
        <v>5.7130000000000001</v>
      </c>
      <c r="G35" s="43" t="s">
        <v>24</v>
      </c>
      <c r="H35" s="9" t="s">
        <v>278</v>
      </c>
      <c r="I35" s="9" t="s">
        <v>302</v>
      </c>
      <c r="J35" s="87" t="s">
        <v>1318</v>
      </c>
      <c r="K35" s="88">
        <v>43</v>
      </c>
      <c r="L35" s="88">
        <v>53</v>
      </c>
      <c r="M35" s="14">
        <v>100</v>
      </c>
      <c r="N35" s="14">
        <v>25</v>
      </c>
      <c r="O35" s="14">
        <v>20</v>
      </c>
      <c r="P35" s="14">
        <v>10</v>
      </c>
      <c r="Q35" s="11">
        <v>57</v>
      </c>
      <c r="R35" s="25">
        <v>2028</v>
      </c>
      <c r="S35" s="32" t="s">
        <v>480</v>
      </c>
      <c r="T35" s="15" t="s">
        <v>482</v>
      </c>
      <c r="U35" s="9" t="s">
        <v>496</v>
      </c>
      <c r="V35" s="15" t="s">
        <v>497</v>
      </c>
      <c r="W35" s="28" t="s">
        <v>640</v>
      </c>
      <c r="X35" s="9"/>
      <c r="Y35" s="107">
        <f t="shared" si="1"/>
        <v>10</v>
      </c>
      <c r="Z35" s="106">
        <f t="shared" si="2"/>
        <v>57</v>
      </c>
      <c r="AA35" s="105"/>
      <c r="AB35" s="81">
        <v>1</v>
      </c>
      <c r="AC35" s="80"/>
      <c r="AD35" s="79"/>
      <c r="AE35" s="8"/>
      <c r="AF35" s="13"/>
    </row>
    <row r="36" spans="1:32" s="10" customFormat="1" ht="28.8" x14ac:dyDescent="0.3">
      <c r="A36" s="14">
        <v>33</v>
      </c>
      <c r="B36" s="8">
        <v>18235</v>
      </c>
      <c r="C36" s="9" t="s">
        <v>58</v>
      </c>
      <c r="D36" s="8">
        <v>0.58299999999999996</v>
      </c>
      <c r="E36" s="8">
        <v>1.389</v>
      </c>
      <c r="F36" s="8">
        <f t="shared" ref="F36:F67" si="3">E36-D36</f>
        <v>0.80600000000000005</v>
      </c>
      <c r="G36" s="43" t="s">
        <v>24</v>
      </c>
      <c r="H36" s="9" t="s">
        <v>280</v>
      </c>
      <c r="I36" s="9" t="s">
        <v>312</v>
      </c>
      <c r="J36" s="15" t="s">
        <v>395</v>
      </c>
      <c r="K36" s="14">
        <v>42</v>
      </c>
      <c r="L36" s="14">
        <v>27</v>
      </c>
      <c r="M36" s="14">
        <v>100</v>
      </c>
      <c r="N36" s="14">
        <v>6</v>
      </c>
      <c r="O36" s="14">
        <v>0</v>
      </c>
      <c r="P36" s="14">
        <v>20</v>
      </c>
      <c r="Q36" s="11">
        <v>57</v>
      </c>
      <c r="R36" s="25">
        <v>2029</v>
      </c>
      <c r="S36" s="32" t="s">
        <v>454</v>
      </c>
      <c r="T36" s="15" t="s">
        <v>482</v>
      </c>
      <c r="U36" s="9" t="s">
        <v>773</v>
      </c>
      <c r="V36" s="15" t="s">
        <v>498</v>
      </c>
      <c r="W36" s="28" t="s">
        <v>649</v>
      </c>
      <c r="X36" s="9"/>
      <c r="Y36" s="107">
        <f t="shared" si="1"/>
        <v>20</v>
      </c>
      <c r="Z36" s="106">
        <f t="shared" si="2"/>
        <v>57</v>
      </c>
      <c r="AA36" s="104">
        <v>1</v>
      </c>
      <c r="AB36" s="81"/>
      <c r="AC36" s="81"/>
      <c r="AD36" s="14"/>
      <c r="AE36" s="14"/>
      <c r="AF36" s="13"/>
    </row>
    <row r="37" spans="1:32" s="10" customFormat="1" ht="43.2" x14ac:dyDescent="0.3">
      <c r="A37" s="14">
        <v>34</v>
      </c>
      <c r="B37" s="8">
        <v>22264</v>
      </c>
      <c r="C37" s="9" t="s">
        <v>27</v>
      </c>
      <c r="D37" s="8">
        <v>1.2E-2</v>
      </c>
      <c r="E37" s="8">
        <v>0.78400000000000003</v>
      </c>
      <c r="F37" s="8">
        <f t="shared" si="3"/>
        <v>0.77200000000000002</v>
      </c>
      <c r="G37" s="43" t="s">
        <v>24</v>
      </c>
      <c r="H37" s="9" t="s">
        <v>281</v>
      </c>
      <c r="I37" s="9" t="s">
        <v>308</v>
      </c>
      <c r="J37" s="15" t="s">
        <v>396</v>
      </c>
      <c r="K37" s="14">
        <v>58</v>
      </c>
      <c r="L37" s="14">
        <v>60</v>
      </c>
      <c r="M37" s="14">
        <v>100</v>
      </c>
      <c r="N37" s="14">
        <v>16</v>
      </c>
      <c r="O37" s="14">
        <v>0</v>
      </c>
      <c r="P37" s="14">
        <v>10</v>
      </c>
      <c r="Q37" s="11">
        <v>57</v>
      </c>
      <c r="R37" s="25">
        <v>2029</v>
      </c>
      <c r="S37" s="32" t="s">
        <v>480</v>
      </c>
      <c r="T37" s="15" t="s">
        <v>482</v>
      </c>
      <c r="U37" s="9" t="s">
        <v>796</v>
      </c>
      <c r="V37" s="15" t="s">
        <v>509</v>
      </c>
      <c r="W37" s="28" t="s">
        <v>653</v>
      </c>
      <c r="X37" s="9"/>
      <c r="Y37" s="107">
        <f t="shared" si="1"/>
        <v>10</v>
      </c>
      <c r="Z37" s="106">
        <f t="shared" si="2"/>
        <v>57</v>
      </c>
      <c r="AA37" s="105"/>
      <c r="AB37" s="81">
        <v>1</v>
      </c>
      <c r="AC37" s="81"/>
      <c r="AD37" s="14"/>
      <c r="AE37" s="14"/>
      <c r="AF37" s="13"/>
    </row>
    <row r="38" spans="1:32" s="10" customFormat="1" ht="43.2" x14ac:dyDescent="0.3">
      <c r="A38" s="14">
        <v>35</v>
      </c>
      <c r="B38" s="8">
        <v>23225</v>
      </c>
      <c r="C38" s="9" t="s">
        <v>60</v>
      </c>
      <c r="D38" s="8">
        <v>2.7E-2</v>
      </c>
      <c r="E38" s="8">
        <v>0.66300000000000003</v>
      </c>
      <c r="F38" s="8">
        <f t="shared" si="3"/>
        <v>0.63600000000000001</v>
      </c>
      <c r="G38" s="43" t="s">
        <v>24</v>
      </c>
      <c r="H38" s="9" t="s">
        <v>279</v>
      </c>
      <c r="I38" s="9" t="s">
        <v>303</v>
      </c>
      <c r="J38" s="15" t="s">
        <v>397</v>
      </c>
      <c r="K38" s="14">
        <v>38</v>
      </c>
      <c r="L38" s="14">
        <v>53</v>
      </c>
      <c r="M38" s="14">
        <v>100</v>
      </c>
      <c r="N38" s="14">
        <v>2</v>
      </c>
      <c r="O38" s="14">
        <v>0</v>
      </c>
      <c r="P38" s="14">
        <v>20</v>
      </c>
      <c r="Q38" s="11">
        <v>57</v>
      </c>
      <c r="R38" s="25">
        <v>2028</v>
      </c>
      <c r="S38" s="32" t="s">
        <v>454</v>
      </c>
      <c r="T38" s="15" t="s">
        <v>482</v>
      </c>
      <c r="U38" s="9" t="s">
        <v>797</v>
      </c>
      <c r="V38" s="15" t="s">
        <v>498</v>
      </c>
      <c r="W38" s="28" t="s">
        <v>653</v>
      </c>
      <c r="X38" s="9"/>
      <c r="Y38" s="107">
        <f t="shared" si="1"/>
        <v>20</v>
      </c>
      <c r="Z38" s="106">
        <f t="shared" si="2"/>
        <v>57</v>
      </c>
      <c r="AA38" s="104">
        <v>1</v>
      </c>
      <c r="AB38" s="81"/>
      <c r="AC38" s="81"/>
      <c r="AD38" s="14"/>
      <c r="AE38" s="14"/>
      <c r="AF38" s="13"/>
    </row>
    <row r="39" spans="1:32" s="10" customFormat="1" ht="43.2" x14ac:dyDescent="0.3">
      <c r="A39" s="14">
        <v>36</v>
      </c>
      <c r="B39" s="8">
        <v>25108</v>
      </c>
      <c r="C39" s="9" t="s">
        <v>61</v>
      </c>
      <c r="D39" s="8">
        <v>13.978999999999999</v>
      </c>
      <c r="E39" s="8">
        <v>16.222000000000001</v>
      </c>
      <c r="F39" s="8">
        <f t="shared" si="3"/>
        <v>2.2430000000000021</v>
      </c>
      <c r="G39" s="43" t="s">
        <v>24</v>
      </c>
      <c r="H39" s="9" t="s">
        <v>280</v>
      </c>
      <c r="I39" s="9" t="s">
        <v>304</v>
      </c>
      <c r="J39" s="15" t="s">
        <v>398</v>
      </c>
      <c r="K39" s="14">
        <v>35</v>
      </c>
      <c r="L39" s="14">
        <v>60</v>
      </c>
      <c r="M39" s="14">
        <v>100</v>
      </c>
      <c r="N39" s="14">
        <v>2</v>
      </c>
      <c r="O39" s="14">
        <v>0</v>
      </c>
      <c r="P39" s="14">
        <v>20</v>
      </c>
      <c r="Q39" s="11">
        <v>57</v>
      </c>
      <c r="R39" s="25">
        <v>2029</v>
      </c>
      <c r="S39" s="32" t="s">
        <v>454</v>
      </c>
      <c r="T39" s="15" t="s">
        <v>482</v>
      </c>
      <c r="U39" s="9" t="s">
        <v>778</v>
      </c>
      <c r="V39" s="15" t="s">
        <v>498</v>
      </c>
      <c r="W39" s="28" t="s">
        <v>660</v>
      </c>
      <c r="X39" s="9"/>
      <c r="Y39" s="107">
        <f t="shared" si="1"/>
        <v>20</v>
      </c>
      <c r="Z39" s="106">
        <f t="shared" si="2"/>
        <v>57</v>
      </c>
      <c r="AA39" s="104">
        <v>1</v>
      </c>
      <c r="AB39" s="81"/>
      <c r="AC39" s="81"/>
      <c r="AD39" s="14"/>
      <c r="AE39" s="14"/>
      <c r="AF39" s="13"/>
    </row>
    <row r="40" spans="1:32" s="10" customFormat="1" ht="28.8" x14ac:dyDescent="0.3">
      <c r="A40" s="14">
        <v>37</v>
      </c>
      <c r="B40" s="8">
        <v>18197</v>
      </c>
      <c r="C40" s="9" t="s">
        <v>62</v>
      </c>
      <c r="D40" s="8">
        <v>0.82499999999999996</v>
      </c>
      <c r="E40" s="8">
        <v>7.4569999999999999</v>
      </c>
      <c r="F40" s="8">
        <f t="shared" si="3"/>
        <v>6.6319999999999997</v>
      </c>
      <c r="G40" s="43" t="s">
        <v>24</v>
      </c>
      <c r="H40" s="9" t="s">
        <v>280</v>
      </c>
      <c r="I40" s="9" t="s">
        <v>312</v>
      </c>
      <c r="J40" s="15" t="s">
        <v>400</v>
      </c>
      <c r="K40" s="14">
        <v>31</v>
      </c>
      <c r="L40" s="14">
        <v>32</v>
      </c>
      <c r="M40" s="14">
        <v>98</v>
      </c>
      <c r="N40" s="14">
        <v>14</v>
      </c>
      <c r="O40" s="14">
        <v>5</v>
      </c>
      <c r="P40" s="14">
        <v>20</v>
      </c>
      <c r="Q40" s="11">
        <v>56</v>
      </c>
      <c r="R40" s="25">
        <v>2029</v>
      </c>
      <c r="S40" s="32" t="s">
        <v>454</v>
      </c>
      <c r="T40" s="15" t="s">
        <v>482</v>
      </c>
      <c r="U40" s="9" t="s">
        <v>798</v>
      </c>
      <c r="V40" s="15" t="s">
        <v>514</v>
      </c>
      <c r="W40" s="28" t="s">
        <v>662</v>
      </c>
      <c r="X40" s="9"/>
      <c r="Y40" s="107">
        <f t="shared" si="1"/>
        <v>20</v>
      </c>
      <c r="Z40" s="106">
        <f t="shared" si="2"/>
        <v>56</v>
      </c>
      <c r="AA40" s="104">
        <v>1</v>
      </c>
      <c r="AB40" s="81"/>
      <c r="AC40" s="81"/>
      <c r="AD40" s="14"/>
      <c r="AE40" s="14"/>
      <c r="AF40" s="13"/>
    </row>
    <row r="41" spans="1:32" s="10" customFormat="1" ht="43.2" x14ac:dyDescent="0.3">
      <c r="A41" s="14">
        <v>38</v>
      </c>
      <c r="B41" s="8">
        <v>19272</v>
      </c>
      <c r="C41" s="9" t="s">
        <v>937</v>
      </c>
      <c r="D41" s="8">
        <v>4.6269999999999998</v>
      </c>
      <c r="E41" s="8">
        <v>10.564</v>
      </c>
      <c r="F41" s="8">
        <f t="shared" si="3"/>
        <v>5.9370000000000003</v>
      </c>
      <c r="G41" s="38" t="s">
        <v>901</v>
      </c>
      <c r="H41" s="8" t="s">
        <v>902</v>
      </c>
      <c r="I41" s="9" t="s">
        <v>903</v>
      </c>
      <c r="J41" s="8" t="s">
        <v>938</v>
      </c>
      <c r="K41" s="14">
        <v>60</v>
      </c>
      <c r="L41" s="14">
        <v>100</v>
      </c>
      <c r="M41" s="46">
        <v>100</v>
      </c>
      <c r="N41" s="14">
        <v>17</v>
      </c>
      <c r="O41" s="14">
        <v>25</v>
      </c>
      <c r="P41" s="46">
        <v>0</v>
      </c>
      <c r="Q41" s="11">
        <v>56</v>
      </c>
      <c r="R41" s="25"/>
      <c r="S41" s="45" t="s">
        <v>489</v>
      </c>
      <c r="T41" s="45" t="s">
        <v>489</v>
      </c>
      <c r="U41" s="9" t="s">
        <v>840</v>
      </c>
      <c r="V41" s="15" t="s">
        <v>509</v>
      </c>
      <c r="W41" s="28" t="s">
        <v>653</v>
      </c>
      <c r="X41" s="9"/>
      <c r="Y41" s="107" t="b">
        <f t="shared" si="1"/>
        <v>0</v>
      </c>
      <c r="Z41" s="106">
        <f t="shared" si="2"/>
        <v>56</v>
      </c>
      <c r="AA41" s="105"/>
      <c r="AB41" s="81"/>
      <c r="AC41" s="81"/>
      <c r="AD41" s="14"/>
      <c r="AE41" s="14"/>
      <c r="AF41" s="13"/>
    </row>
    <row r="42" spans="1:32" s="10" customFormat="1" ht="28.8" x14ac:dyDescent="0.3">
      <c r="A42" s="14">
        <v>39</v>
      </c>
      <c r="B42" s="8">
        <v>20250</v>
      </c>
      <c r="C42" s="9" t="s">
        <v>930</v>
      </c>
      <c r="D42" s="8">
        <v>1.2729999999999999</v>
      </c>
      <c r="E42" s="8">
        <v>2.052</v>
      </c>
      <c r="F42" s="8">
        <f t="shared" si="3"/>
        <v>0.77900000000000014</v>
      </c>
      <c r="G42" s="8" t="s">
        <v>918</v>
      </c>
      <c r="H42" s="8" t="s">
        <v>919</v>
      </c>
      <c r="I42" s="9" t="s">
        <v>931</v>
      </c>
      <c r="J42" s="9" t="s">
        <v>932</v>
      </c>
      <c r="K42" s="14">
        <v>87</v>
      </c>
      <c r="L42" s="46">
        <v>93</v>
      </c>
      <c r="M42" s="14">
        <v>0</v>
      </c>
      <c r="N42" s="14">
        <v>0</v>
      </c>
      <c r="O42" s="14">
        <v>3</v>
      </c>
      <c r="P42" s="14">
        <v>20</v>
      </c>
      <c r="Q42" s="11">
        <v>56</v>
      </c>
      <c r="R42" s="25">
        <v>2029</v>
      </c>
      <c r="S42" s="32" t="s">
        <v>454</v>
      </c>
      <c r="T42" s="15" t="s">
        <v>482</v>
      </c>
      <c r="U42" s="9" t="s">
        <v>489</v>
      </c>
      <c r="V42" s="15" t="s">
        <v>498</v>
      </c>
      <c r="W42" s="28" t="s">
        <v>653</v>
      </c>
      <c r="X42" s="9"/>
      <c r="Y42" s="107">
        <f t="shared" si="1"/>
        <v>20</v>
      </c>
      <c r="Z42" s="106">
        <f t="shared" si="2"/>
        <v>56</v>
      </c>
      <c r="AA42" s="104">
        <v>1</v>
      </c>
      <c r="AB42" s="81"/>
      <c r="AC42" s="81"/>
      <c r="AD42" s="14"/>
      <c r="AE42" s="14"/>
      <c r="AF42" s="13"/>
    </row>
    <row r="43" spans="1:32" s="10" customFormat="1" ht="28.8" x14ac:dyDescent="0.3">
      <c r="A43" s="14">
        <v>40</v>
      </c>
      <c r="B43" s="8">
        <v>21126</v>
      </c>
      <c r="C43" s="9" t="s">
        <v>939</v>
      </c>
      <c r="D43" s="8">
        <v>0.05</v>
      </c>
      <c r="E43" s="8">
        <v>8.9489999999999998</v>
      </c>
      <c r="F43" s="8">
        <f t="shared" si="3"/>
        <v>8.8989999999999991</v>
      </c>
      <c r="G43" s="38" t="s">
        <v>901</v>
      </c>
      <c r="H43" s="8" t="s">
        <v>940</v>
      </c>
      <c r="I43" s="9" t="s">
        <v>941</v>
      </c>
      <c r="J43" s="8" t="s">
        <v>394</v>
      </c>
      <c r="K43" s="14">
        <v>45</v>
      </c>
      <c r="L43" s="14">
        <v>7</v>
      </c>
      <c r="M43" s="14">
        <v>100</v>
      </c>
      <c r="N43" s="14">
        <v>6</v>
      </c>
      <c r="O43" s="14">
        <v>1</v>
      </c>
      <c r="P43" s="14">
        <v>20</v>
      </c>
      <c r="Q43" s="11">
        <v>56</v>
      </c>
      <c r="R43" s="25">
        <v>2029</v>
      </c>
      <c r="S43" s="32" t="s">
        <v>454</v>
      </c>
      <c r="T43" s="15" t="s">
        <v>482</v>
      </c>
      <c r="U43" s="9" t="s">
        <v>841</v>
      </c>
      <c r="V43" s="15" t="s">
        <v>498</v>
      </c>
      <c r="W43" s="28" t="s">
        <v>942</v>
      </c>
      <c r="X43" s="9"/>
      <c r="Y43" s="107">
        <f t="shared" si="1"/>
        <v>20</v>
      </c>
      <c r="Z43" s="106">
        <f t="shared" si="2"/>
        <v>56</v>
      </c>
      <c r="AA43" s="104">
        <v>1</v>
      </c>
      <c r="AB43" s="81"/>
      <c r="AC43" s="81"/>
      <c r="AD43" s="14"/>
      <c r="AE43" s="14"/>
      <c r="AF43" s="13"/>
    </row>
    <row r="44" spans="1:32" s="10" customFormat="1" ht="57.6" x14ac:dyDescent="0.3">
      <c r="A44" s="14">
        <v>41</v>
      </c>
      <c r="B44" s="8">
        <v>22264</v>
      </c>
      <c r="C44" s="9" t="s">
        <v>27</v>
      </c>
      <c r="D44" s="8">
        <v>1.024</v>
      </c>
      <c r="E44" s="8">
        <v>4.9320000000000004</v>
      </c>
      <c r="F44" s="8">
        <f t="shared" si="3"/>
        <v>3.9080000000000004</v>
      </c>
      <c r="G44" s="43" t="s">
        <v>24</v>
      </c>
      <c r="H44" s="9" t="s">
        <v>285</v>
      </c>
      <c r="I44" s="9" t="s">
        <v>322</v>
      </c>
      <c r="J44" s="15" t="s">
        <v>396</v>
      </c>
      <c r="K44" s="14">
        <v>58</v>
      </c>
      <c r="L44" s="14">
        <v>60</v>
      </c>
      <c r="M44" s="14">
        <v>100</v>
      </c>
      <c r="N44" s="14">
        <v>11</v>
      </c>
      <c r="O44" s="14">
        <v>2</v>
      </c>
      <c r="P44" s="14">
        <v>10</v>
      </c>
      <c r="Q44" s="11">
        <v>56</v>
      </c>
      <c r="R44" s="25">
        <v>2029</v>
      </c>
      <c r="S44" s="32" t="s">
        <v>480</v>
      </c>
      <c r="T44" s="15" t="s">
        <v>482</v>
      </c>
      <c r="U44" s="9" t="s">
        <v>799</v>
      </c>
      <c r="V44" s="15" t="s">
        <v>515</v>
      </c>
      <c r="W44" s="28" t="s">
        <v>663</v>
      </c>
      <c r="X44" s="9"/>
      <c r="Y44" s="107">
        <f t="shared" si="1"/>
        <v>10</v>
      </c>
      <c r="Z44" s="106">
        <f t="shared" si="2"/>
        <v>56</v>
      </c>
      <c r="AA44" s="105"/>
      <c r="AB44" s="81">
        <v>1</v>
      </c>
      <c r="AC44" s="81"/>
      <c r="AD44" s="14"/>
      <c r="AE44" s="14"/>
      <c r="AF44" s="13"/>
    </row>
    <row r="45" spans="1:32" s="10" customFormat="1" ht="28.8" x14ac:dyDescent="0.3">
      <c r="A45" s="14">
        <v>42</v>
      </c>
      <c r="B45" s="8">
        <v>22287</v>
      </c>
      <c r="C45" s="9" t="s">
        <v>63</v>
      </c>
      <c r="D45" s="8">
        <v>5.2999999999999999E-2</v>
      </c>
      <c r="E45" s="8">
        <v>2.97</v>
      </c>
      <c r="F45" s="8">
        <f t="shared" si="3"/>
        <v>2.9170000000000003</v>
      </c>
      <c r="G45" s="43" t="s">
        <v>24</v>
      </c>
      <c r="H45" s="9" t="s">
        <v>281</v>
      </c>
      <c r="I45" s="9" t="s">
        <v>308</v>
      </c>
      <c r="J45" s="15" t="s">
        <v>401</v>
      </c>
      <c r="K45" s="14">
        <v>33</v>
      </c>
      <c r="L45" s="14">
        <v>53</v>
      </c>
      <c r="M45" s="14">
        <v>100</v>
      </c>
      <c r="N45" s="14">
        <v>0</v>
      </c>
      <c r="O45" s="14">
        <v>5</v>
      </c>
      <c r="P45" s="14">
        <v>20</v>
      </c>
      <c r="Q45" s="11">
        <v>56</v>
      </c>
      <c r="R45" s="25">
        <v>2029</v>
      </c>
      <c r="S45" s="32" t="s">
        <v>454</v>
      </c>
      <c r="T45" s="15" t="s">
        <v>482</v>
      </c>
      <c r="U45" s="9" t="s">
        <v>489</v>
      </c>
      <c r="V45" s="15" t="s">
        <v>516</v>
      </c>
      <c r="W45" s="28" t="s">
        <v>640</v>
      </c>
      <c r="X45" s="9"/>
      <c r="Y45" s="107">
        <f t="shared" si="1"/>
        <v>20</v>
      </c>
      <c r="Z45" s="106">
        <f t="shared" si="2"/>
        <v>56</v>
      </c>
      <c r="AA45" s="104">
        <v>1</v>
      </c>
      <c r="AB45" s="81"/>
      <c r="AC45" s="81"/>
      <c r="AD45" s="14"/>
      <c r="AE45" s="14"/>
      <c r="AF45" s="13"/>
    </row>
    <row r="46" spans="1:32" s="10" customFormat="1" ht="43.2" x14ac:dyDescent="0.3">
      <c r="A46" s="14">
        <v>43</v>
      </c>
      <c r="B46" s="8">
        <v>24213</v>
      </c>
      <c r="C46" s="9" t="s">
        <v>945</v>
      </c>
      <c r="D46" s="8">
        <v>1.7999999999999999E-2</v>
      </c>
      <c r="E46" s="8">
        <v>7.101</v>
      </c>
      <c r="F46" s="8">
        <f t="shared" si="3"/>
        <v>7.0830000000000002</v>
      </c>
      <c r="G46" s="38" t="s">
        <v>901</v>
      </c>
      <c r="H46" s="8" t="s">
        <v>906</v>
      </c>
      <c r="I46" s="9" t="s">
        <v>907</v>
      </c>
      <c r="J46" s="8" t="s">
        <v>398</v>
      </c>
      <c r="K46" s="14">
        <v>35</v>
      </c>
      <c r="L46" s="14">
        <v>27</v>
      </c>
      <c r="M46" s="14">
        <v>100</v>
      </c>
      <c r="N46" s="14">
        <v>9</v>
      </c>
      <c r="O46" s="14">
        <v>3</v>
      </c>
      <c r="P46" s="14">
        <v>20</v>
      </c>
      <c r="Q46" s="11">
        <v>56</v>
      </c>
      <c r="R46" s="25">
        <v>2028</v>
      </c>
      <c r="S46" s="32" t="s">
        <v>454</v>
      </c>
      <c r="T46" s="15" t="s">
        <v>482</v>
      </c>
      <c r="U46" s="9" t="s">
        <v>797</v>
      </c>
      <c r="V46" s="15" t="s">
        <v>946</v>
      </c>
      <c r="W46" s="28" t="s">
        <v>947</v>
      </c>
      <c r="X46" s="9"/>
      <c r="Y46" s="107">
        <f t="shared" si="1"/>
        <v>20</v>
      </c>
      <c r="Z46" s="106">
        <f t="shared" si="2"/>
        <v>56</v>
      </c>
      <c r="AA46" s="104">
        <v>1</v>
      </c>
      <c r="AB46" s="81"/>
      <c r="AC46" s="81"/>
      <c r="AD46" s="14"/>
      <c r="AE46" s="14"/>
      <c r="AF46" s="13"/>
    </row>
    <row r="47" spans="1:32" s="10" customFormat="1" ht="57.6" x14ac:dyDescent="0.3">
      <c r="A47" s="14">
        <v>44</v>
      </c>
      <c r="B47" s="8">
        <v>25245</v>
      </c>
      <c r="C47" s="9" t="s">
        <v>64</v>
      </c>
      <c r="D47" s="8">
        <v>0</v>
      </c>
      <c r="E47" s="8">
        <v>17.471</v>
      </c>
      <c r="F47" s="8">
        <f t="shared" si="3"/>
        <v>17.471</v>
      </c>
      <c r="G47" s="43" t="s">
        <v>24</v>
      </c>
      <c r="H47" s="9" t="s">
        <v>280</v>
      </c>
      <c r="I47" s="9" t="s">
        <v>323</v>
      </c>
      <c r="J47" s="45" t="s">
        <v>402</v>
      </c>
      <c r="K47" s="46">
        <v>82</v>
      </c>
      <c r="L47" s="46">
        <v>93</v>
      </c>
      <c r="M47" s="14">
        <v>100</v>
      </c>
      <c r="N47" s="14">
        <v>7</v>
      </c>
      <c r="O47" s="14">
        <v>1</v>
      </c>
      <c r="P47" s="46">
        <v>0</v>
      </c>
      <c r="Q47" s="11">
        <v>56</v>
      </c>
      <c r="R47" s="25"/>
      <c r="S47" s="45" t="s">
        <v>489</v>
      </c>
      <c r="T47" s="45" t="s">
        <v>489</v>
      </c>
      <c r="U47" s="9" t="s">
        <v>778</v>
      </c>
      <c r="V47" s="15" t="s">
        <v>498</v>
      </c>
      <c r="W47" s="28" t="s">
        <v>664</v>
      </c>
      <c r="X47" s="68" t="s">
        <v>1305</v>
      </c>
      <c r="Y47" s="107" t="b">
        <f t="shared" si="1"/>
        <v>0</v>
      </c>
      <c r="Z47" s="106">
        <f t="shared" si="2"/>
        <v>56</v>
      </c>
      <c r="AA47" s="105"/>
      <c r="AB47" s="81"/>
      <c r="AC47" s="81"/>
      <c r="AD47" s="14"/>
      <c r="AE47" s="14"/>
      <c r="AF47" s="13"/>
    </row>
    <row r="48" spans="1:32" s="10" customFormat="1" ht="57.6" x14ac:dyDescent="0.3">
      <c r="A48" s="14">
        <v>45</v>
      </c>
      <c r="B48" s="8">
        <v>15161</v>
      </c>
      <c r="C48" s="9" t="s">
        <v>103</v>
      </c>
      <c r="D48" s="8">
        <v>3.9009999999999998</v>
      </c>
      <c r="E48" s="8">
        <v>17.268000000000001</v>
      </c>
      <c r="F48" s="8">
        <f t="shared" si="3"/>
        <v>13.367000000000001</v>
      </c>
      <c r="G48" s="36" t="s">
        <v>44</v>
      </c>
      <c r="H48" s="9" t="s">
        <v>283</v>
      </c>
      <c r="I48" s="9" t="s">
        <v>315</v>
      </c>
      <c r="J48" s="15" t="s">
        <v>405</v>
      </c>
      <c r="K48" s="14">
        <v>51</v>
      </c>
      <c r="L48" s="14">
        <v>100</v>
      </c>
      <c r="M48" s="54">
        <v>36</v>
      </c>
      <c r="N48" s="14">
        <v>9</v>
      </c>
      <c r="O48" s="14">
        <v>2</v>
      </c>
      <c r="P48" s="53">
        <v>20</v>
      </c>
      <c r="Q48" s="11">
        <v>55</v>
      </c>
      <c r="R48" s="25">
        <v>2028</v>
      </c>
      <c r="S48" s="32" t="s">
        <v>480</v>
      </c>
      <c r="T48" s="15" t="s">
        <v>482</v>
      </c>
      <c r="U48" s="9" t="s">
        <v>819</v>
      </c>
      <c r="V48" s="15" t="s">
        <v>539</v>
      </c>
      <c r="W48" s="28" t="s">
        <v>647</v>
      </c>
      <c r="X48" s="37" t="s">
        <v>1279</v>
      </c>
      <c r="Y48" s="107">
        <f t="shared" si="1"/>
        <v>20</v>
      </c>
      <c r="Z48" s="106">
        <f t="shared" si="2"/>
        <v>55</v>
      </c>
      <c r="AA48" s="105">
        <v>1</v>
      </c>
      <c r="AB48" s="81"/>
      <c r="AC48" s="81"/>
      <c r="AD48" s="14"/>
      <c r="AE48" s="14"/>
      <c r="AF48" s="13"/>
    </row>
    <row r="49" spans="1:32" s="10" customFormat="1" ht="158.4" x14ac:dyDescent="0.3">
      <c r="A49" s="14">
        <v>46</v>
      </c>
      <c r="B49" s="8">
        <v>17192</v>
      </c>
      <c r="C49" s="9" t="s">
        <v>39</v>
      </c>
      <c r="D49" s="8">
        <v>17.009</v>
      </c>
      <c r="E49" s="8">
        <v>21.56</v>
      </c>
      <c r="F49" s="8">
        <f t="shared" si="3"/>
        <v>4.5509999999999984</v>
      </c>
      <c r="G49" s="43" t="s">
        <v>24</v>
      </c>
      <c r="H49" s="9" t="s">
        <v>282</v>
      </c>
      <c r="I49" s="9" t="s">
        <v>311</v>
      </c>
      <c r="J49" s="50" t="s">
        <v>1321</v>
      </c>
      <c r="K49" s="59">
        <v>75</v>
      </c>
      <c r="L49" s="59">
        <v>100</v>
      </c>
      <c r="M49" s="14">
        <v>0</v>
      </c>
      <c r="N49" s="14">
        <v>0</v>
      </c>
      <c r="O49" s="14">
        <v>0</v>
      </c>
      <c r="P49" s="14">
        <v>20</v>
      </c>
      <c r="Q49" s="11">
        <v>55</v>
      </c>
      <c r="R49" s="25"/>
      <c r="S49" s="32" t="s">
        <v>454</v>
      </c>
      <c r="T49" s="15" t="s">
        <v>482</v>
      </c>
      <c r="U49" s="9" t="s">
        <v>489</v>
      </c>
      <c r="V49" s="15" t="s">
        <v>502</v>
      </c>
      <c r="W49" s="28" t="s">
        <v>640</v>
      </c>
      <c r="X49" s="68" t="s">
        <v>1320</v>
      </c>
      <c r="Y49" s="107">
        <f t="shared" si="1"/>
        <v>20</v>
      </c>
      <c r="Z49" s="106">
        <f t="shared" si="2"/>
        <v>55</v>
      </c>
      <c r="AA49" s="104">
        <v>1</v>
      </c>
      <c r="AB49" s="81"/>
      <c r="AC49" s="81"/>
      <c r="AD49" s="14"/>
      <c r="AE49" s="14"/>
      <c r="AF49" s="13"/>
    </row>
    <row r="50" spans="1:32" s="10" customFormat="1" ht="43.2" x14ac:dyDescent="0.3">
      <c r="A50" s="14">
        <v>47</v>
      </c>
      <c r="B50" s="8">
        <v>18120</v>
      </c>
      <c r="C50" s="9" t="s">
        <v>65</v>
      </c>
      <c r="D50" s="8">
        <v>1.431</v>
      </c>
      <c r="E50" s="8">
        <v>9.6690000000000005</v>
      </c>
      <c r="F50" s="8">
        <f t="shared" si="3"/>
        <v>8.2379999999999995</v>
      </c>
      <c r="G50" s="43" t="s">
        <v>24</v>
      </c>
      <c r="H50" s="9" t="s">
        <v>278</v>
      </c>
      <c r="I50" s="9" t="s">
        <v>305</v>
      </c>
      <c r="J50" s="15" t="s">
        <v>404</v>
      </c>
      <c r="K50" s="14">
        <v>36</v>
      </c>
      <c r="L50" s="14">
        <v>46</v>
      </c>
      <c r="M50" s="14">
        <v>83</v>
      </c>
      <c r="N50" s="14">
        <v>22</v>
      </c>
      <c r="O50" s="14">
        <v>7</v>
      </c>
      <c r="P50" s="14">
        <v>17</v>
      </c>
      <c r="Q50" s="11">
        <v>55</v>
      </c>
      <c r="R50" s="25">
        <v>2028</v>
      </c>
      <c r="S50" s="32" t="s">
        <v>490</v>
      </c>
      <c r="T50" s="15" t="s">
        <v>491</v>
      </c>
      <c r="U50" s="9" t="s">
        <v>773</v>
      </c>
      <c r="V50" s="15" t="s">
        <v>498</v>
      </c>
      <c r="W50" s="28" t="s">
        <v>640</v>
      </c>
      <c r="X50" s="9"/>
      <c r="Y50" s="107">
        <f t="shared" si="1"/>
        <v>20</v>
      </c>
      <c r="Z50" s="106">
        <f t="shared" si="2"/>
        <v>58</v>
      </c>
      <c r="AA50" s="104">
        <v>1</v>
      </c>
      <c r="AB50" s="81"/>
      <c r="AC50" s="81"/>
      <c r="AD50" s="14"/>
      <c r="AE50" s="14"/>
      <c r="AF50" s="13"/>
    </row>
    <row r="51" spans="1:32" s="10" customFormat="1" ht="57.6" x14ac:dyDescent="0.3">
      <c r="A51" s="14">
        <v>48</v>
      </c>
      <c r="B51" s="8">
        <v>18243</v>
      </c>
      <c r="C51" s="9" t="s">
        <v>66</v>
      </c>
      <c r="D51" s="8">
        <v>11.978999999999999</v>
      </c>
      <c r="E51" s="8">
        <v>16.334</v>
      </c>
      <c r="F51" s="8">
        <f t="shared" si="3"/>
        <v>4.3550000000000004</v>
      </c>
      <c r="G51" s="43" t="s">
        <v>24</v>
      </c>
      <c r="H51" s="9" t="s">
        <v>280</v>
      </c>
      <c r="I51" s="9" t="s">
        <v>324</v>
      </c>
      <c r="J51" s="45" t="s">
        <v>405</v>
      </c>
      <c r="K51" s="14">
        <v>51</v>
      </c>
      <c r="L51" s="14">
        <v>93</v>
      </c>
      <c r="M51" s="14">
        <v>100</v>
      </c>
      <c r="N51" s="14">
        <v>1</v>
      </c>
      <c r="O51" s="14">
        <v>1</v>
      </c>
      <c r="P51" s="14">
        <v>10</v>
      </c>
      <c r="Q51" s="11">
        <v>55</v>
      </c>
      <c r="R51" s="25"/>
      <c r="S51" s="32" t="s">
        <v>480</v>
      </c>
      <c r="T51" s="15" t="s">
        <v>482</v>
      </c>
      <c r="U51" s="9" t="s">
        <v>489</v>
      </c>
      <c r="V51" s="15" t="s">
        <v>498</v>
      </c>
      <c r="W51" s="28" t="s">
        <v>641</v>
      </c>
      <c r="X51" s="9"/>
      <c r="Y51" s="107">
        <f t="shared" si="1"/>
        <v>10</v>
      </c>
      <c r="Z51" s="106">
        <f t="shared" si="2"/>
        <v>55</v>
      </c>
      <c r="AA51" s="105"/>
      <c r="AB51" s="81">
        <v>1</v>
      </c>
      <c r="AC51" s="81"/>
      <c r="AD51" s="14"/>
      <c r="AE51" s="14"/>
      <c r="AF51" s="13"/>
    </row>
    <row r="52" spans="1:32" s="10" customFormat="1" ht="43.2" x14ac:dyDescent="0.3">
      <c r="A52" s="14">
        <v>49</v>
      </c>
      <c r="B52" s="8">
        <v>22161</v>
      </c>
      <c r="C52" s="9" t="s">
        <v>67</v>
      </c>
      <c r="D52" s="8">
        <v>0.44700000000000001</v>
      </c>
      <c r="E52" s="8">
        <v>5.3540000000000001</v>
      </c>
      <c r="F52" s="8">
        <f t="shared" si="3"/>
        <v>4.907</v>
      </c>
      <c r="G52" s="43" t="s">
        <v>24</v>
      </c>
      <c r="H52" s="9" t="s">
        <v>281</v>
      </c>
      <c r="I52" s="9" t="s">
        <v>310</v>
      </c>
      <c r="J52" s="15" t="s">
        <v>406</v>
      </c>
      <c r="K52" s="14">
        <v>68</v>
      </c>
      <c r="L52" s="46">
        <v>100</v>
      </c>
      <c r="M52" s="14">
        <v>0</v>
      </c>
      <c r="N52" s="14">
        <v>15</v>
      </c>
      <c r="O52" s="14">
        <v>9</v>
      </c>
      <c r="P52" s="14">
        <v>20</v>
      </c>
      <c r="Q52" s="11">
        <v>55</v>
      </c>
      <c r="R52" s="25"/>
      <c r="S52" s="32" t="s">
        <v>454</v>
      </c>
      <c r="T52" s="15" t="s">
        <v>482</v>
      </c>
      <c r="U52" s="9" t="s">
        <v>770</v>
      </c>
      <c r="V52" s="15" t="s">
        <v>517</v>
      </c>
      <c r="W52" s="28" t="s">
        <v>640</v>
      </c>
      <c r="X52" s="9"/>
      <c r="Y52" s="107">
        <f t="shared" si="1"/>
        <v>20</v>
      </c>
      <c r="Z52" s="106">
        <f t="shared" si="2"/>
        <v>55</v>
      </c>
      <c r="AA52" s="104">
        <v>1</v>
      </c>
      <c r="AB52" s="81"/>
      <c r="AC52" s="81"/>
      <c r="AD52" s="14"/>
      <c r="AE52" s="14"/>
      <c r="AF52" s="13"/>
    </row>
    <row r="53" spans="1:32" s="10" customFormat="1" ht="43.2" x14ac:dyDescent="0.3">
      <c r="A53" s="14">
        <v>50</v>
      </c>
      <c r="B53" s="8">
        <v>25155</v>
      </c>
      <c r="C53" s="9" t="s">
        <v>68</v>
      </c>
      <c r="D53" s="8">
        <v>2.5999999999999999E-2</v>
      </c>
      <c r="E53" s="8">
        <v>1.64</v>
      </c>
      <c r="F53" s="8">
        <f t="shared" si="3"/>
        <v>1.6139999999999999</v>
      </c>
      <c r="G53" s="43" t="s">
        <v>24</v>
      </c>
      <c r="H53" s="9" t="s">
        <v>280</v>
      </c>
      <c r="I53" s="9" t="s">
        <v>309</v>
      </c>
      <c r="J53" s="15" t="s">
        <v>403</v>
      </c>
      <c r="K53" s="14">
        <v>40</v>
      </c>
      <c r="L53" s="14">
        <v>20</v>
      </c>
      <c r="M53" s="14">
        <v>100</v>
      </c>
      <c r="N53" s="14">
        <v>0</v>
      </c>
      <c r="O53" s="14">
        <v>7</v>
      </c>
      <c r="P53" s="14">
        <v>20</v>
      </c>
      <c r="Q53" s="11">
        <v>55</v>
      </c>
      <c r="R53" s="25">
        <v>2029</v>
      </c>
      <c r="S53" s="32" t="s">
        <v>454</v>
      </c>
      <c r="T53" s="15" t="s">
        <v>482</v>
      </c>
      <c r="U53" s="9" t="s">
        <v>489</v>
      </c>
      <c r="V53" s="15" t="s">
        <v>498</v>
      </c>
      <c r="W53" s="28" t="s">
        <v>665</v>
      </c>
      <c r="X53" s="9"/>
      <c r="Y53" s="107">
        <f t="shared" si="1"/>
        <v>20</v>
      </c>
      <c r="Z53" s="106">
        <f t="shared" si="2"/>
        <v>55</v>
      </c>
      <c r="AA53" s="104">
        <v>1</v>
      </c>
      <c r="AB53" s="81"/>
      <c r="AC53" s="81"/>
      <c r="AD53" s="14"/>
      <c r="AE53" s="14"/>
      <c r="AF53" s="13"/>
    </row>
    <row r="54" spans="1:32" s="10" customFormat="1" ht="43.2" x14ac:dyDescent="0.3">
      <c r="A54" s="14">
        <v>51</v>
      </c>
      <c r="B54" s="8">
        <v>25189</v>
      </c>
      <c r="C54" s="9" t="s">
        <v>69</v>
      </c>
      <c r="D54" s="8">
        <v>6.96</v>
      </c>
      <c r="E54" s="8">
        <v>10.066000000000001</v>
      </c>
      <c r="F54" s="8">
        <f t="shared" si="3"/>
        <v>3.1060000000000008</v>
      </c>
      <c r="G54" s="43" t="s">
        <v>24</v>
      </c>
      <c r="H54" s="9" t="s">
        <v>280</v>
      </c>
      <c r="I54" s="9" t="s">
        <v>304</v>
      </c>
      <c r="J54" s="15" t="s">
        <v>407</v>
      </c>
      <c r="K54" s="14">
        <v>26</v>
      </c>
      <c r="L54" s="14">
        <v>53</v>
      </c>
      <c r="M54" s="14">
        <v>100</v>
      </c>
      <c r="N54" s="14">
        <v>7</v>
      </c>
      <c r="O54" s="14">
        <v>3</v>
      </c>
      <c r="P54" s="14">
        <v>20</v>
      </c>
      <c r="Q54" s="11">
        <v>55</v>
      </c>
      <c r="R54" s="25"/>
      <c r="S54" s="32" t="s">
        <v>454</v>
      </c>
      <c r="T54" s="15" t="s">
        <v>482</v>
      </c>
      <c r="U54" s="9" t="s">
        <v>800</v>
      </c>
      <c r="V54" s="15" t="s">
        <v>518</v>
      </c>
      <c r="W54" s="28" t="s">
        <v>666</v>
      </c>
      <c r="X54" s="9"/>
      <c r="Y54" s="107">
        <f t="shared" si="1"/>
        <v>20</v>
      </c>
      <c r="Z54" s="106">
        <f t="shared" si="2"/>
        <v>55</v>
      </c>
      <c r="AA54" s="104">
        <v>1</v>
      </c>
      <c r="AB54" s="81"/>
      <c r="AC54" s="81"/>
      <c r="AD54" s="14"/>
      <c r="AE54" s="14"/>
      <c r="AF54" s="13"/>
    </row>
    <row r="55" spans="1:32" s="10" customFormat="1" ht="28.8" x14ac:dyDescent="0.3">
      <c r="A55" s="14">
        <v>52</v>
      </c>
      <c r="B55" s="8">
        <v>14158</v>
      </c>
      <c r="C55" s="9" t="s">
        <v>70</v>
      </c>
      <c r="D55" s="8">
        <v>0</v>
      </c>
      <c r="E55" s="8">
        <v>1.2430000000000001</v>
      </c>
      <c r="F55" s="8">
        <f t="shared" si="3"/>
        <v>1.2430000000000001</v>
      </c>
      <c r="G55" s="43" t="s">
        <v>24</v>
      </c>
      <c r="H55" s="9" t="s">
        <v>282</v>
      </c>
      <c r="I55" s="9" t="s">
        <v>311</v>
      </c>
      <c r="J55" s="34" t="s">
        <v>408</v>
      </c>
      <c r="K55" s="14">
        <v>24</v>
      </c>
      <c r="L55" s="14">
        <v>20</v>
      </c>
      <c r="M55" s="14">
        <v>100</v>
      </c>
      <c r="N55" s="14">
        <v>49</v>
      </c>
      <c r="O55" s="14">
        <v>23</v>
      </c>
      <c r="P55" s="14">
        <v>10</v>
      </c>
      <c r="Q55" s="11">
        <v>54</v>
      </c>
      <c r="R55" s="25">
        <v>2028</v>
      </c>
      <c r="S55" s="32" t="s">
        <v>480</v>
      </c>
      <c r="T55" s="15" t="s">
        <v>482</v>
      </c>
      <c r="U55" s="9" t="s">
        <v>773</v>
      </c>
      <c r="V55" s="15" t="s">
        <v>498</v>
      </c>
      <c r="W55" s="28" t="s">
        <v>653</v>
      </c>
      <c r="X55" s="9"/>
      <c r="Y55" s="107">
        <f t="shared" si="1"/>
        <v>10</v>
      </c>
      <c r="Z55" s="106">
        <f t="shared" si="2"/>
        <v>54</v>
      </c>
      <c r="AA55" s="105"/>
      <c r="AB55" s="81">
        <v>1</v>
      </c>
      <c r="AC55" s="81"/>
      <c r="AD55" s="14"/>
      <c r="AE55" s="14"/>
      <c r="AF55" s="13"/>
    </row>
    <row r="56" spans="1:32" s="10" customFormat="1" ht="28.8" x14ac:dyDescent="0.3">
      <c r="A56" s="14">
        <v>53</v>
      </c>
      <c r="B56" s="8">
        <v>18204</v>
      </c>
      <c r="C56" s="9" t="s">
        <v>71</v>
      </c>
      <c r="D56" s="8">
        <v>1.1279999999999999</v>
      </c>
      <c r="E56" s="8">
        <v>2.944</v>
      </c>
      <c r="F56" s="8">
        <f t="shared" si="3"/>
        <v>1.8160000000000001</v>
      </c>
      <c r="G56" s="43" t="s">
        <v>24</v>
      </c>
      <c r="H56" s="9" t="s">
        <v>278</v>
      </c>
      <c r="I56" s="9" t="s">
        <v>302</v>
      </c>
      <c r="J56" s="15" t="s">
        <v>403</v>
      </c>
      <c r="K56" s="14">
        <v>40</v>
      </c>
      <c r="L56" s="14">
        <v>93</v>
      </c>
      <c r="M56" s="14">
        <v>100</v>
      </c>
      <c r="N56" s="14">
        <v>10</v>
      </c>
      <c r="O56" s="14">
        <v>1</v>
      </c>
      <c r="P56" s="14">
        <v>10</v>
      </c>
      <c r="Q56" s="11">
        <v>54</v>
      </c>
      <c r="R56" s="25"/>
      <c r="S56" s="32" t="s">
        <v>480</v>
      </c>
      <c r="T56" s="15" t="s">
        <v>482</v>
      </c>
      <c r="U56" s="9" t="s">
        <v>773</v>
      </c>
      <c r="V56" s="15" t="s">
        <v>489</v>
      </c>
      <c r="W56" s="28" t="s">
        <v>667</v>
      </c>
      <c r="X56" s="9"/>
      <c r="Y56" s="107">
        <f t="shared" si="1"/>
        <v>10</v>
      </c>
      <c r="Z56" s="106">
        <f t="shared" si="2"/>
        <v>54</v>
      </c>
      <c r="AA56" s="105"/>
      <c r="AB56" s="81">
        <v>1</v>
      </c>
      <c r="AC56" s="81"/>
      <c r="AD56" s="14"/>
      <c r="AE56" s="14"/>
      <c r="AF56" s="13"/>
    </row>
    <row r="57" spans="1:32" s="10" customFormat="1" ht="28.8" x14ac:dyDescent="0.3">
      <c r="A57" s="14">
        <v>54</v>
      </c>
      <c r="B57" s="8">
        <v>19271</v>
      </c>
      <c r="C57" s="9" t="s">
        <v>948</v>
      </c>
      <c r="D57" s="8">
        <v>8.6609999999999996</v>
      </c>
      <c r="E57" s="8">
        <v>10.23</v>
      </c>
      <c r="F57" s="8">
        <f t="shared" si="3"/>
        <v>1.5690000000000008</v>
      </c>
      <c r="G57" s="38" t="s">
        <v>901</v>
      </c>
      <c r="H57" s="8" t="s">
        <v>902</v>
      </c>
      <c r="I57" s="9" t="s">
        <v>903</v>
      </c>
      <c r="J57" s="8" t="s">
        <v>364</v>
      </c>
      <c r="K57" s="14">
        <v>77</v>
      </c>
      <c r="L57" s="14">
        <v>93</v>
      </c>
      <c r="M57" s="46">
        <v>100</v>
      </c>
      <c r="N57" s="14">
        <v>9</v>
      </c>
      <c r="O57" s="14">
        <v>1</v>
      </c>
      <c r="P57" s="14">
        <v>0</v>
      </c>
      <c r="Q57" s="11">
        <v>54</v>
      </c>
      <c r="R57" s="25"/>
      <c r="S57" s="32" t="s">
        <v>492</v>
      </c>
      <c r="T57" s="15" t="s">
        <v>482</v>
      </c>
      <c r="U57" s="9" t="s">
        <v>770</v>
      </c>
      <c r="V57" s="15" t="s">
        <v>498</v>
      </c>
      <c r="W57" s="28" t="s">
        <v>650</v>
      </c>
      <c r="X57" s="9"/>
      <c r="Y57" s="107">
        <f t="shared" si="1"/>
        <v>0</v>
      </c>
      <c r="Z57" s="106">
        <f t="shared" si="2"/>
        <v>54</v>
      </c>
      <c r="AA57" s="105"/>
      <c r="AB57" s="81"/>
      <c r="AC57" s="81">
        <v>1</v>
      </c>
      <c r="AD57" s="14"/>
      <c r="AE57" s="14"/>
      <c r="AF57" s="13"/>
    </row>
    <row r="58" spans="1:32" s="10" customFormat="1" ht="57.6" x14ac:dyDescent="0.3">
      <c r="A58" s="14">
        <v>55</v>
      </c>
      <c r="B58" s="8">
        <v>20102</v>
      </c>
      <c r="C58" s="9" t="s">
        <v>917</v>
      </c>
      <c r="D58" s="8">
        <v>3.4020000000000001</v>
      </c>
      <c r="E58" s="8">
        <v>7.91</v>
      </c>
      <c r="F58" s="8">
        <f t="shared" si="3"/>
        <v>4.508</v>
      </c>
      <c r="G58" s="39" t="s">
        <v>918</v>
      </c>
      <c r="H58" s="8" t="s">
        <v>919</v>
      </c>
      <c r="I58" s="9" t="s">
        <v>920</v>
      </c>
      <c r="J58" s="9" t="s">
        <v>375</v>
      </c>
      <c r="K58" s="14">
        <v>44</v>
      </c>
      <c r="L58" s="14">
        <v>100</v>
      </c>
      <c r="M58" s="14">
        <v>100</v>
      </c>
      <c r="N58" s="14">
        <v>3</v>
      </c>
      <c r="O58" s="14">
        <v>2</v>
      </c>
      <c r="P58" s="14">
        <v>10</v>
      </c>
      <c r="Q58" s="11">
        <v>54</v>
      </c>
      <c r="R58" s="25"/>
      <c r="S58" s="32" t="s">
        <v>480</v>
      </c>
      <c r="T58" s="15" t="s">
        <v>482</v>
      </c>
      <c r="U58" s="9" t="s">
        <v>855</v>
      </c>
      <c r="V58" s="15" t="s">
        <v>949</v>
      </c>
      <c r="W58" s="28" t="s">
        <v>950</v>
      </c>
      <c r="X58" s="9"/>
      <c r="Y58" s="107">
        <f t="shared" si="1"/>
        <v>10</v>
      </c>
      <c r="Z58" s="106">
        <f t="shared" si="2"/>
        <v>54</v>
      </c>
      <c r="AA58" s="105"/>
      <c r="AB58" s="81">
        <v>1</v>
      </c>
      <c r="AC58" s="81"/>
      <c r="AD58" s="14"/>
      <c r="AE58" s="14"/>
      <c r="AF58" s="13"/>
    </row>
    <row r="59" spans="1:32" s="10" customFormat="1" ht="57.6" x14ac:dyDescent="0.3">
      <c r="A59" s="14">
        <v>56</v>
      </c>
      <c r="B59" s="8">
        <v>22253</v>
      </c>
      <c r="C59" s="9" t="s">
        <v>72</v>
      </c>
      <c r="D59" s="8">
        <v>12.557</v>
      </c>
      <c r="E59" s="8">
        <v>19.213999999999999</v>
      </c>
      <c r="F59" s="8">
        <f t="shared" si="3"/>
        <v>6.6569999999999983</v>
      </c>
      <c r="G59" s="43" t="s">
        <v>24</v>
      </c>
      <c r="H59" s="9" t="s">
        <v>281</v>
      </c>
      <c r="I59" s="9" t="s">
        <v>325</v>
      </c>
      <c r="J59" s="45" t="s">
        <v>409</v>
      </c>
      <c r="K59" s="46">
        <v>52</v>
      </c>
      <c r="L59" s="46">
        <v>60</v>
      </c>
      <c r="M59" s="14">
        <v>100</v>
      </c>
      <c r="N59" s="14">
        <v>10</v>
      </c>
      <c r="O59" s="14">
        <v>4</v>
      </c>
      <c r="P59" s="14">
        <v>10</v>
      </c>
      <c r="Q59" s="11">
        <v>54</v>
      </c>
      <c r="R59" s="25"/>
      <c r="S59" s="32" t="s">
        <v>480</v>
      </c>
      <c r="T59" s="15" t="s">
        <v>482</v>
      </c>
      <c r="U59" s="9" t="s">
        <v>781</v>
      </c>
      <c r="V59" s="15" t="s">
        <v>519</v>
      </c>
      <c r="W59" s="28" t="s">
        <v>668</v>
      </c>
      <c r="X59" s="9"/>
      <c r="Y59" s="107">
        <f t="shared" si="1"/>
        <v>10</v>
      </c>
      <c r="Z59" s="106">
        <f t="shared" si="2"/>
        <v>54</v>
      </c>
      <c r="AA59" s="105"/>
      <c r="AB59" s="81">
        <v>1</v>
      </c>
      <c r="AC59" s="81"/>
      <c r="AD59" s="14"/>
      <c r="AE59" s="14"/>
      <c r="AF59" s="13"/>
    </row>
    <row r="60" spans="1:32" s="10" customFormat="1" ht="158.4" x14ac:dyDescent="0.3">
      <c r="A60" s="14">
        <v>57</v>
      </c>
      <c r="B60" s="8">
        <v>25112</v>
      </c>
      <c r="C60" s="9" t="s">
        <v>25</v>
      </c>
      <c r="D60" s="8">
        <v>18.582000000000001</v>
      </c>
      <c r="E60" s="8">
        <v>21.55</v>
      </c>
      <c r="F60" s="8">
        <f t="shared" si="3"/>
        <v>2.968</v>
      </c>
      <c r="G60" s="43" t="s">
        <v>24</v>
      </c>
      <c r="H60" s="9" t="s">
        <v>280</v>
      </c>
      <c r="I60" s="9" t="s">
        <v>304</v>
      </c>
      <c r="J60" s="45" t="s">
        <v>399</v>
      </c>
      <c r="K60" s="46">
        <v>80</v>
      </c>
      <c r="L60" s="46">
        <v>67</v>
      </c>
      <c r="M60" s="14">
        <v>100</v>
      </c>
      <c r="N60" s="14">
        <v>13</v>
      </c>
      <c r="O60" s="14">
        <v>2</v>
      </c>
      <c r="P60" s="46">
        <v>0</v>
      </c>
      <c r="Q60" s="11">
        <v>54</v>
      </c>
      <c r="R60" s="25"/>
      <c r="S60" s="45" t="s">
        <v>489</v>
      </c>
      <c r="T60" s="45" t="s">
        <v>489</v>
      </c>
      <c r="U60" s="9" t="s">
        <v>801</v>
      </c>
      <c r="V60" s="15" t="s">
        <v>520</v>
      </c>
      <c r="W60" s="28" t="s">
        <v>669</v>
      </c>
      <c r="X60" s="68" t="s">
        <v>1299</v>
      </c>
      <c r="Y60" s="107" t="b">
        <f t="shared" si="1"/>
        <v>0</v>
      </c>
      <c r="Z60" s="106">
        <f t="shared" si="2"/>
        <v>54</v>
      </c>
      <c r="AA60" s="105"/>
      <c r="AB60" s="81"/>
      <c r="AC60" s="81"/>
      <c r="AD60" s="14"/>
      <c r="AE60" s="14"/>
      <c r="AF60" s="13"/>
    </row>
    <row r="61" spans="1:32" s="10" customFormat="1" ht="43.2" x14ac:dyDescent="0.3">
      <c r="A61" s="14">
        <v>58</v>
      </c>
      <c r="B61" s="8">
        <v>23235</v>
      </c>
      <c r="C61" s="9" t="s">
        <v>47</v>
      </c>
      <c r="D61" s="8">
        <v>1.6E-2</v>
      </c>
      <c r="E61" s="8">
        <v>4.6260000000000003</v>
      </c>
      <c r="F61" s="8">
        <f t="shared" si="3"/>
        <v>4.6100000000000003</v>
      </c>
      <c r="G61" s="43" t="s">
        <v>24</v>
      </c>
      <c r="H61" s="9" t="s">
        <v>279</v>
      </c>
      <c r="I61" s="9" t="s">
        <v>303</v>
      </c>
      <c r="J61" s="15" t="s">
        <v>386</v>
      </c>
      <c r="K61" s="14">
        <v>39</v>
      </c>
      <c r="L61" s="14">
        <v>40</v>
      </c>
      <c r="M61" s="14">
        <v>100</v>
      </c>
      <c r="N61" s="14">
        <v>12</v>
      </c>
      <c r="O61" s="14">
        <v>5</v>
      </c>
      <c r="P61" s="20">
        <v>20</v>
      </c>
      <c r="Q61" s="65">
        <v>54</v>
      </c>
      <c r="R61" s="25">
        <v>2028</v>
      </c>
      <c r="S61" s="32" t="s">
        <v>454</v>
      </c>
      <c r="T61" s="15" t="s">
        <v>482</v>
      </c>
      <c r="U61" s="9" t="s">
        <v>789</v>
      </c>
      <c r="V61" s="15" t="s">
        <v>507</v>
      </c>
      <c r="W61" s="28" t="s">
        <v>653</v>
      </c>
      <c r="X61" s="9"/>
      <c r="Y61" s="107">
        <f t="shared" si="1"/>
        <v>20</v>
      </c>
      <c r="Z61" s="106">
        <f t="shared" si="2"/>
        <v>54</v>
      </c>
      <c r="AA61" s="104">
        <v>1</v>
      </c>
      <c r="AB61" s="81"/>
      <c r="AC61" s="81"/>
      <c r="AD61" s="14"/>
      <c r="AE61" s="14"/>
      <c r="AF61" s="13"/>
    </row>
    <row r="62" spans="1:32" s="10" customFormat="1" ht="115.2" x14ac:dyDescent="0.3">
      <c r="A62" s="14">
        <v>59</v>
      </c>
      <c r="B62" s="8">
        <v>25112</v>
      </c>
      <c r="C62" s="9" t="s">
        <v>25</v>
      </c>
      <c r="D62" s="8">
        <v>24.547000000000001</v>
      </c>
      <c r="E62" s="8">
        <v>27.327999999999999</v>
      </c>
      <c r="F62" s="8">
        <f t="shared" si="3"/>
        <v>2.7809999999999988</v>
      </c>
      <c r="G62" s="43" t="s">
        <v>24</v>
      </c>
      <c r="H62" s="9" t="s">
        <v>280</v>
      </c>
      <c r="I62" s="9" t="s">
        <v>304</v>
      </c>
      <c r="J62" s="15" t="s">
        <v>399</v>
      </c>
      <c r="K62" s="14">
        <v>80</v>
      </c>
      <c r="L62" s="14">
        <v>67</v>
      </c>
      <c r="M62" s="14">
        <v>100</v>
      </c>
      <c r="N62" s="14">
        <v>10</v>
      </c>
      <c r="O62" s="14">
        <v>5</v>
      </c>
      <c r="P62" s="46">
        <v>0</v>
      </c>
      <c r="Q62" s="11">
        <v>54</v>
      </c>
      <c r="R62" s="25"/>
      <c r="S62" s="45" t="s">
        <v>489</v>
      </c>
      <c r="T62" s="45" t="s">
        <v>489</v>
      </c>
      <c r="U62" s="9" t="s">
        <v>778</v>
      </c>
      <c r="V62" s="15" t="s">
        <v>521</v>
      </c>
      <c r="W62" s="28" t="s">
        <v>640</v>
      </c>
      <c r="X62" s="68" t="s">
        <v>1298</v>
      </c>
      <c r="Y62" s="107" t="b">
        <f t="shared" si="1"/>
        <v>0</v>
      </c>
      <c r="Z62" s="106">
        <f t="shared" si="2"/>
        <v>54</v>
      </c>
      <c r="AA62" s="105"/>
      <c r="AB62" s="81"/>
      <c r="AC62" s="81"/>
      <c r="AD62" s="14"/>
      <c r="AE62" s="14"/>
      <c r="AF62" s="13"/>
    </row>
    <row r="63" spans="1:32" s="10" customFormat="1" ht="33" customHeight="1" x14ac:dyDescent="0.3">
      <c r="A63" s="14">
        <v>60</v>
      </c>
      <c r="B63" s="8">
        <v>25114</v>
      </c>
      <c r="C63" s="9" t="s">
        <v>73</v>
      </c>
      <c r="D63" s="8">
        <v>6.2E-2</v>
      </c>
      <c r="E63" s="8">
        <v>3.8940000000000001</v>
      </c>
      <c r="F63" s="8">
        <f t="shared" si="3"/>
        <v>3.8320000000000003</v>
      </c>
      <c r="G63" s="43" t="s">
        <v>24</v>
      </c>
      <c r="H63" s="9" t="s">
        <v>280</v>
      </c>
      <c r="I63" s="9" t="s">
        <v>307</v>
      </c>
      <c r="J63" s="34" t="s">
        <v>389</v>
      </c>
      <c r="K63" s="14">
        <v>20</v>
      </c>
      <c r="L63" s="14">
        <v>27</v>
      </c>
      <c r="M63" s="14">
        <v>100</v>
      </c>
      <c r="N63" s="14">
        <v>17</v>
      </c>
      <c r="O63" s="14">
        <v>11</v>
      </c>
      <c r="P63" s="14">
        <v>20</v>
      </c>
      <c r="Q63" s="11">
        <v>54</v>
      </c>
      <c r="R63" s="25">
        <v>2029</v>
      </c>
      <c r="S63" s="32" t="s">
        <v>454</v>
      </c>
      <c r="T63" s="15" t="s">
        <v>482</v>
      </c>
      <c r="U63" s="9" t="s">
        <v>802</v>
      </c>
      <c r="V63" s="15" t="s">
        <v>498</v>
      </c>
      <c r="W63" s="28" t="s">
        <v>653</v>
      </c>
      <c r="X63" s="68" t="s">
        <v>1411</v>
      </c>
      <c r="Y63" s="107">
        <f t="shared" si="1"/>
        <v>20</v>
      </c>
      <c r="Z63" s="106">
        <f t="shared" si="2"/>
        <v>54</v>
      </c>
      <c r="AA63" s="104">
        <v>1</v>
      </c>
      <c r="AB63" s="81"/>
      <c r="AC63" s="81"/>
      <c r="AD63" s="14"/>
      <c r="AE63" s="14"/>
      <c r="AF63" s="13"/>
    </row>
    <row r="64" spans="1:32" s="10" customFormat="1" ht="28.8" x14ac:dyDescent="0.3">
      <c r="A64" s="14">
        <v>61</v>
      </c>
      <c r="B64" s="8">
        <v>25155</v>
      </c>
      <c r="C64" s="9" t="s">
        <v>68</v>
      </c>
      <c r="D64" s="8">
        <v>2.1779999999999999</v>
      </c>
      <c r="E64" s="8">
        <v>2.3879999999999999</v>
      </c>
      <c r="F64" s="8">
        <f t="shared" si="3"/>
        <v>0.20999999999999996</v>
      </c>
      <c r="G64" s="43" t="s">
        <v>24</v>
      </c>
      <c r="H64" s="9" t="s">
        <v>280</v>
      </c>
      <c r="I64" s="9" t="s">
        <v>309</v>
      </c>
      <c r="J64" s="15" t="s">
        <v>403</v>
      </c>
      <c r="K64" s="14">
        <v>40</v>
      </c>
      <c r="L64" s="14">
        <v>20</v>
      </c>
      <c r="M64" s="14">
        <v>100</v>
      </c>
      <c r="N64" s="14">
        <v>0</v>
      </c>
      <c r="O64" s="14">
        <v>0</v>
      </c>
      <c r="P64" s="14">
        <v>20</v>
      </c>
      <c r="Q64" s="11">
        <v>54</v>
      </c>
      <c r="R64" s="25">
        <v>2029</v>
      </c>
      <c r="S64" s="32" t="s">
        <v>483</v>
      </c>
      <c r="T64" s="15" t="s">
        <v>484</v>
      </c>
      <c r="U64" s="9" t="s">
        <v>489</v>
      </c>
      <c r="V64" s="15" t="s">
        <v>489</v>
      </c>
      <c r="W64" s="28" t="s">
        <v>643</v>
      </c>
      <c r="X64" s="9"/>
      <c r="Y64" s="107">
        <f t="shared" si="1"/>
        <v>20</v>
      </c>
      <c r="Z64" s="106">
        <f t="shared" si="2"/>
        <v>54</v>
      </c>
      <c r="AA64" s="104">
        <v>1</v>
      </c>
      <c r="AB64" s="81"/>
      <c r="AC64" s="81"/>
      <c r="AD64" s="14"/>
      <c r="AE64" s="14"/>
      <c r="AF64" s="13"/>
    </row>
    <row r="65" spans="1:32" s="10" customFormat="1" ht="86.4" x14ac:dyDescent="0.3">
      <c r="A65" s="14">
        <v>62</v>
      </c>
      <c r="B65" s="8">
        <v>20169</v>
      </c>
      <c r="C65" s="9" t="s">
        <v>952</v>
      </c>
      <c r="D65" s="8">
        <v>0.28499999999999998</v>
      </c>
      <c r="E65" s="8">
        <v>2.758</v>
      </c>
      <c r="F65" s="8">
        <f t="shared" si="3"/>
        <v>2.4729999999999999</v>
      </c>
      <c r="G65" s="39" t="s">
        <v>918</v>
      </c>
      <c r="H65" s="8" t="s">
        <v>919</v>
      </c>
      <c r="I65" s="9" t="s">
        <v>928</v>
      </c>
      <c r="J65" s="9" t="s">
        <v>412</v>
      </c>
      <c r="K65" s="14">
        <v>56</v>
      </c>
      <c r="L65" s="14">
        <v>100</v>
      </c>
      <c r="M65" s="14">
        <v>0</v>
      </c>
      <c r="N65" s="14">
        <v>24</v>
      </c>
      <c r="O65" s="14">
        <v>8</v>
      </c>
      <c r="P65" s="14">
        <v>20</v>
      </c>
      <c r="Q65" s="11">
        <v>53</v>
      </c>
      <c r="R65" s="25">
        <v>2029</v>
      </c>
      <c r="S65" s="32" t="s">
        <v>454</v>
      </c>
      <c r="T65" s="15" t="s">
        <v>482</v>
      </c>
      <c r="U65" s="9" t="s">
        <v>856</v>
      </c>
      <c r="V65" s="15" t="s">
        <v>498</v>
      </c>
      <c r="W65" s="28" t="s">
        <v>953</v>
      </c>
      <c r="X65" s="9"/>
      <c r="Y65" s="107">
        <f t="shared" si="1"/>
        <v>20</v>
      </c>
      <c r="Z65" s="106">
        <f t="shared" si="2"/>
        <v>53</v>
      </c>
      <c r="AA65" s="104">
        <v>1</v>
      </c>
      <c r="AB65" s="81"/>
      <c r="AC65" s="81"/>
      <c r="AD65" s="14"/>
      <c r="AE65" s="14"/>
      <c r="AF65" s="13"/>
    </row>
    <row r="66" spans="1:32" s="10" customFormat="1" ht="43.2" x14ac:dyDescent="0.3">
      <c r="A66" s="14">
        <v>63</v>
      </c>
      <c r="B66" s="8">
        <v>23188</v>
      </c>
      <c r="C66" s="9" t="s">
        <v>74</v>
      </c>
      <c r="D66" s="8">
        <v>2.1</v>
      </c>
      <c r="E66" s="8">
        <v>7.9189999999999996</v>
      </c>
      <c r="F66" s="8">
        <f t="shared" si="3"/>
        <v>5.8189999999999991</v>
      </c>
      <c r="G66" s="43" t="s">
        <v>24</v>
      </c>
      <c r="H66" s="9" t="s">
        <v>279</v>
      </c>
      <c r="I66" s="9" t="s">
        <v>326</v>
      </c>
      <c r="J66" s="15" t="s">
        <v>410</v>
      </c>
      <c r="K66" s="14">
        <v>27</v>
      </c>
      <c r="L66" s="14">
        <v>27</v>
      </c>
      <c r="M66" s="14">
        <v>100</v>
      </c>
      <c r="N66" s="14">
        <v>9</v>
      </c>
      <c r="O66" s="14">
        <v>2</v>
      </c>
      <c r="P66" s="14">
        <v>20</v>
      </c>
      <c r="Q66" s="11">
        <v>53</v>
      </c>
      <c r="R66" s="25"/>
      <c r="S66" s="32" t="s">
        <v>454</v>
      </c>
      <c r="T66" s="15" t="s">
        <v>482</v>
      </c>
      <c r="U66" s="9" t="s">
        <v>803</v>
      </c>
      <c r="V66" s="15" t="s">
        <v>522</v>
      </c>
      <c r="W66" s="28" t="s">
        <v>653</v>
      </c>
      <c r="X66" s="9"/>
      <c r="Y66" s="107">
        <f t="shared" si="1"/>
        <v>20</v>
      </c>
      <c r="Z66" s="106">
        <f t="shared" si="2"/>
        <v>53</v>
      </c>
      <c r="AA66" s="104">
        <v>1</v>
      </c>
      <c r="AB66" s="81"/>
      <c r="AC66" s="81"/>
      <c r="AD66" s="14"/>
      <c r="AE66" s="14"/>
      <c r="AF66" s="13"/>
    </row>
    <row r="67" spans="1:32" s="10" customFormat="1" ht="43.2" x14ac:dyDescent="0.3">
      <c r="A67" s="14">
        <v>64</v>
      </c>
      <c r="B67" s="8">
        <v>24164</v>
      </c>
      <c r="C67" s="9" t="s">
        <v>954</v>
      </c>
      <c r="D67" s="8">
        <v>1.804</v>
      </c>
      <c r="E67" s="8">
        <v>3.2629999999999999</v>
      </c>
      <c r="F67" s="8">
        <f t="shared" si="3"/>
        <v>1.4589999999999999</v>
      </c>
      <c r="G67" s="38" t="s">
        <v>901</v>
      </c>
      <c r="H67" s="8" t="s">
        <v>906</v>
      </c>
      <c r="I67" s="9" t="s">
        <v>907</v>
      </c>
      <c r="J67" s="8" t="s">
        <v>428</v>
      </c>
      <c r="K67" s="14">
        <v>74</v>
      </c>
      <c r="L67" s="14">
        <v>80</v>
      </c>
      <c r="M67" s="14">
        <v>100</v>
      </c>
      <c r="N67" s="14">
        <v>7</v>
      </c>
      <c r="O67" s="14">
        <v>6</v>
      </c>
      <c r="P67" s="14">
        <v>0</v>
      </c>
      <c r="Q67" s="11">
        <v>53</v>
      </c>
      <c r="R67" s="25">
        <v>2029</v>
      </c>
      <c r="S67" s="32" t="s">
        <v>492</v>
      </c>
      <c r="T67" s="15" t="s">
        <v>482</v>
      </c>
      <c r="U67" s="9" t="s">
        <v>797</v>
      </c>
      <c r="V67" s="15" t="s">
        <v>498</v>
      </c>
      <c r="W67" s="28" t="s">
        <v>680</v>
      </c>
      <c r="X67" s="9"/>
      <c r="Y67" s="107">
        <f t="shared" si="1"/>
        <v>0</v>
      </c>
      <c r="Z67" s="106">
        <f t="shared" si="2"/>
        <v>53</v>
      </c>
      <c r="AA67" s="105"/>
      <c r="AB67" s="81"/>
      <c r="AC67" s="81">
        <v>1</v>
      </c>
      <c r="AD67" s="14"/>
      <c r="AE67" s="14"/>
      <c r="AF67" s="13"/>
    </row>
    <row r="68" spans="1:32" s="10" customFormat="1" ht="144" x14ac:dyDescent="0.3">
      <c r="A68" s="14">
        <v>65</v>
      </c>
      <c r="B68" s="8">
        <v>22186</v>
      </c>
      <c r="C68" s="9" t="s">
        <v>46</v>
      </c>
      <c r="D68" s="8">
        <v>2.734</v>
      </c>
      <c r="E68" s="8">
        <v>3.6219999999999999</v>
      </c>
      <c r="F68" s="8">
        <f t="shared" ref="F68:F99" si="4">E68-D68</f>
        <v>0.8879999999999999</v>
      </c>
      <c r="G68" s="43" t="s">
        <v>24</v>
      </c>
      <c r="H68" s="9" t="s">
        <v>281</v>
      </c>
      <c r="I68" s="9" t="s">
        <v>316</v>
      </c>
      <c r="J68" s="45" t="s">
        <v>385</v>
      </c>
      <c r="K68" s="46">
        <v>100</v>
      </c>
      <c r="L68" s="46">
        <v>80</v>
      </c>
      <c r="M68" s="14">
        <v>0</v>
      </c>
      <c r="N68" s="14">
        <v>26</v>
      </c>
      <c r="O68" s="14">
        <v>44</v>
      </c>
      <c r="P68" s="14">
        <v>0</v>
      </c>
      <c r="Q68" s="60">
        <v>52</v>
      </c>
      <c r="R68" s="25"/>
      <c r="S68" s="32" t="s">
        <v>492</v>
      </c>
      <c r="T68" s="15" t="s">
        <v>482</v>
      </c>
      <c r="U68" s="9" t="s">
        <v>804</v>
      </c>
      <c r="V68" s="15" t="s">
        <v>523</v>
      </c>
      <c r="W68" s="28" t="s">
        <v>670</v>
      </c>
      <c r="X68" s="68" t="s">
        <v>1289</v>
      </c>
      <c r="Y68" s="107">
        <f t="shared" ref="Y68:Y131" si="5">IF(AA68=1,20,IF(AB68=1,10,IF(AC68=1,0)))</f>
        <v>0</v>
      </c>
      <c r="Z68" s="106">
        <f t="shared" ref="Z68:Z131" si="6">Q68-P68+Y68</f>
        <v>52</v>
      </c>
      <c r="AA68" s="105"/>
      <c r="AB68" s="81"/>
      <c r="AC68" s="81">
        <v>1</v>
      </c>
      <c r="AD68" s="14"/>
      <c r="AE68" s="14"/>
      <c r="AF68" s="13"/>
    </row>
    <row r="69" spans="1:32" s="10" customFormat="1" ht="57.6" x14ac:dyDescent="0.3">
      <c r="A69" s="14">
        <v>66</v>
      </c>
      <c r="B69" s="8">
        <v>22238</v>
      </c>
      <c r="C69" s="9" t="s">
        <v>76</v>
      </c>
      <c r="D69" s="8">
        <v>0.84699999999999998</v>
      </c>
      <c r="E69" s="8">
        <v>6.4729999999999999</v>
      </c>
      <c r="F69" s="8">
        <f t="shared" si="4"/>
        <v>5.6259999999999994</v>
      </c>
      <c r="G69" s="43" t="s">
        <v>24</v>
      </c>
      <c r="H69" s="9" t="s">
        <v>281</v>
      </c>
      <c r="I69" s="9" t="s">
        <v>313</v>
      </c>
      <c r="J69" s="15" t="s">
        <v>409</v>
      </c>
      <c r="K69" s="14">
        <v>52</v>
      </c>
      <c r="L69" s="14">
        <v>80</v>
      </c>
      <c r="M69" s="14">
        <v>100</v>
      </c>
      <c r="N69" s="14">
        <v>33</v>
      </c>
      <c r="O69" s="14">
        <v>8</v>
      </c>
      <c r="P69" s="14">
        <v>0</v>
      </c>
      <c r="Q69" s="11">
        <v>52</v>
      </c>
      <c r="R69" s="25"/>
      <c r="S69" s="32" t="s">
        <v>492</v>
      </c>
      <c r="T69" s="15" t="s">
        <v>482</v>
      </c>
      <c r="U69" s="9" t="s">
        <v>805</v>
      </c>
      <c r="V69" s="15" t="s">
        <v>524</v>
      </c>
      <c r="W69" s="28" t="s">
        <v>671</v>
      </c>
      <c r="X69" s="9"/>
      <c r="Y69" s="107">
        <f t="shared" si="5"/>
        <v>0</v>
      </c>
      <c r="Z69" s="106">
        <f t="shared" si="6"/>
        <v>52</v>
      </c>
      <c r="AA69" s="105"/>
      <c r="AB69" s="81"/>
      <c r="AC69" s="81">
        <v>1</v>
      </c>
      <c r="AD69" s="14"/>
      <c r="AE69" s="14"/>
      <c r="AF69" s="13"/>
    </row>
    <row r="70" spans="1:32" s="10" customFormat="1" ht="43.2" x14ac:dyDescent="0.3">
      <c r="A70" s="14">
        <v>67</v>
      </c>
      <c r="B70" s="8">
        <v>24161</v>
      </c>
      <c r="C70" s="9" t="s">
        <v>955</v>
      </c>
      <c r="D70" s="8">
        <v>0.13400000000000001</v>
      </c>
      <c r="E70" s="8">
        <v>6.2670000000000003</v>
      </c>
      <c r="F70" s="8">
        <f t="shared" si="4"/>
        <v>6.133</v>
      </c>
      <c r="G70" s="38" t="s">
        <v>901</v>
      </c>
      <c r="H70" s="8" t="s">
        <v>906</v>
      </c>
      <c r="I70" s="9" t="s">
        <v>907</v>
      </c>
      <c r="J70" s="8" t="s">
        <v>956</v>
      </c>
      <c r="K70" s="14">
        <v>50</v>
      </c>
      <c r="L70" s="14">
        <v>60</v>
      </c>
      <c r="M70" s="14">
        <v>83</v>
      </c>
      <c r="N70" s="14">
        <v>13</v>
      </c>
      <c r="O70" s="14">
        <v>10</v>
      </c>
      <c r="P70" s="14">
        <v>10</v>
      </c>
      <c r="Q70" s="11">
        <v>52</v>
      </c>
      <c r="R70" s="25">
        <v>2029</v>
      </c>
      <c r="S70" s="32" t="s">
        <v>480</v>
      </c>
      <c r="T70" s="15" t="s">
        <v>482</v>
      </c>
      <c r="U70" s="9" t="s">
        <v>790</v>
      </c>
      <c r="V70" s="15" t="s">
        <v>498</v>
      </c>
      <c r="W70" s="28" t="s">
        <v>640</v>
      </c>
      <c r="X70" s="9"/>
      <c r="Y70" s="107">
        <f t="shared" si="5"/>
        <v>10</v>
      </c>
      <c r="Z70" s="106">
        <f t="shared" si="6"/>
        <v>52</v>
      </c>
      <c r="AA70" s="105"/>
      <c r="AB70" s="81">
        <v>1</v>
      </c>
      <c r="AC70" s="81"/>
      <c r="AD70" s="14"/>
      <c r="AE70" s="14"/>
      <c r="AF70" s="13"/>
    </row>
    <row r="71" spans="1:32" s="10" customFormat="1" ht="57.6" x14ac:dyDescent="0.3">
      <c r="A71" s="14">
        <v>68</v>
      </c>
      <c r="B71" s="8">
        <v>14151</v>
      </c>
      <c r="C71" s="9" t="s">
        <v>77</v>
      </c>
      <c r="D71" s="8">
        <v>0.95199999999999996</v>
      </c>
      <c r="E71" s="8">
        <v>4.4379999999999997</v>
      </c>
      <c r="F71" s="8">
        <f t="shared" si="4"/>
        <v>3.4859999999999998</v>
      </c>
      <c r="G71" s="43" t="s">
        <v>24</v>
      </c>
      <c r="H71" s="9" t="s">
        <v>282</v>
      </c>
      <c r="I71" s="9" t="s">
        <v>327</v>
      </c>
      <c r="J71" s="15" t="s">
        <v>411</v>
      </c>
      <c r="K71" s="14">
        <v>29</v>
      </c>
      <c r="L71" s="46">
        <v>100</v>
      </c>
      <c r="M71" s="14">
        <v>100</v>
      </c>
      <c r="N71" s="14">
        <v>7</v>
      </c>
      <c r="O71" s="14">
        <v>2</v>
      </c>
      <c r="P71" s="14">
        <v>10</v>
      </c>
      <c r="Q71" s="11">
        <v>51</v>
      </c>
      <c r="R71" s="25"/>
      <c r="S71" s="32" t="s">
        <v>480</v>
      </c>
      <c r="T71" s="15" t="s">
        <v>482</v>
      </c>
      <c r="U71" s="9" t="s">
        <v>806</v>
      </c>
      <c r="V71" s="15" t="s">
        <v>498</v>
      </c>
      <c r="W71" s="28" t="s">
        <v>653</v>
      </c>
      <c r="X71" s="9"/>
      <c r="Y71" s="107">
        <f t="shared" si="5"/>
        <v>10</v>
      </c>
      <c r="Z71" s="106">
        <f t="shared" si="6"/>
        <v>51</v>
      </c>
      <c r="AA71" s="105"/>
      <c r="AB71" s="81">
        <v>1</v>
      </c>
      <c r="AC71" s="81"/>
      <c r="AD71" s="14"/>
      <c r="AE71" s="14"/>
      <c r="AF71" s="13"/>
    </row>
    <row r="72" spans="1:32" s="10" customFormat="1" ht="43.2" x14ac:dyDescent="0.3">
      <c r="A72" s="14">
        <v>69</v>
      </c>
      <c r="B72" s="8">
        <v>18103</v>
      </c>
      <c r="C72" s="9" t="s">
        <v>78</v>
      </c>
      <c r="D72" s="8">
        <v>3.5089999999999999</v>
      </c>
      <c r="E72" s="8">
        <v>8.0079999999999991</v>
      </c>
      <c r="F72" s="8">
        <f t="shared" si="4"/>
        <v>4.4989999999999988</v>
      </c>
      <c r="G72" s="43" t="s">
        <v>24</v>
      </c>
      <c r="H72" s="9" t="s">
        <v>280</v>
      </c>
      <c r="I72" s="9" t="s">
        <v>309</v>
      </c>
      <c r="J72" s="14" t="s">
        <v>375</v>
      </c>
      <c r="K72" s="14">
        <v>44</v>
      </c>
      <c r="L72" s="14">
        <v>67</v>
      </c>
      <c r="M72" s="14">
        <v>89</v>
      </c>
      <c r="N72" s="14">
        <v>14</v>
      </c>
      <c r="O72" s="14">
        <v>1</v>
      </c>
      <c r="P72" s="14">
        <v>10</v>
      </c>
      <c r="Q72" s="11">
        <v>51</v>
      </c>
      <c r="R72" s="25"/>
      <c r="S72" s="32" t="s">
        <v>487</v>
      </c>
      <c r="T72" s="15" t="s">
        <v>488</v>
      </c>
      <c r="U72" s="9" t="s">
        <v>807</v>
      </c>
      <c r="V72" s="15" t="s">
        <v>498</v>
      </c>
      <c r="W72" s="28" t="s">
        <v>658</v>
      </c>
      <c r="X72" s="9"/>
      <c r="Y72" s="107">
        <f t="shared" si="5"/>
        <v>10</v>
      </c>
      <c r="Z72" s="106">
        <f t="shared" si="6"/>
        <v>51</v>
      </c>
      <c r="AA72" s="105"/>
      <c r="AB72" s="81">
        <v>1</v>
      </c>
      <c r="AC72" s="81"/>
      <c r="AD72" s="14"/>
      <c r="AE72" s="14"/>
      <c r="AF72" s="13"/>
    </row>
    <row r="73" spans="1:32" s="10" customFormat="1" ht="28.8" x14ac:dyDescent="0.3">
      <c r="A73" s="14">
        <v>70</v>
      </c>
      <c r="B73" s="8">
        <v>18111</v>
      </c>
      <c r="C73" s="9" t="s">
        <v>79</v>
      </c>
      <c r="D73" s="8">
        <v>3.4929999999999999</v>
      </c>
      <c r="E73" s="8">
        <v>4.7619999999999996</v>
      </c>
      <c r="F73" s="8">
        <f t="shared" si="4"/>
        <v>1.2689999999999997</v>
      </c>
      <c r="G73" s="43" t="s">
        <v>24</v>
      </c>
      <c r="H73" s="9" t="s">
        <v>278</v>
      </c>
      <c r="I73" s="9" t="s">
        <v>305</v>
      </c>
      <c r="J73" s="15" t="s">
        <v>384</v>
      </c>
      <c r="K73" s="14">
        <v>35</v>
      </c>
      <c r="L73" s="14">
        <v>100</v>
      </c>
      <c r="M73" s="14">
        <v>100</v>
      </c>
      <c r="N73" s="14">
        <v>0</v>
      </c>
      <c r="O73" s="14">
        <v>3</v>
      </c>
      <c r="P73" s="14">
        <v>10</v>
      </c>
      <c r="Q73" s="11">
        <v>51</v>
      </c>
      <c r="R73" s="25"/>
      <c r="S73" s="32" t="s">
        <v>480</v>
      </c>
      <c r="T73" s="15" t="s">
        <v>482</v>
      </c>
      <c r="U73" s="9" t="s">
        <v>489</v>
      </c>
      <c r="V73" s="15" t="s">
        <v>498</v>
      </c>
      <c r="W73" s="28" t="s">
        <v>672</v>
      </c>
      <c r="X73" s="9"/>
      <c r="Y73" s="107">
        <f t="shared" si="5"/>
        <v>10</v>
      </c>
      <c r="Z73" s="106">
        <f t="shared" si="6"/>
        <v>51</v>
      </c>
      <c r="AA73" s="105"/>
      <c r="AB73" s="81">
        <v>1</v>
      </c>
      <c r="AC73" s="81"/>
      <c r="AD73" s="14"/>
      <c r="AE73" s="14"/>
      <c r="AF73" s="13"/>
    </row>
    <row r="74" spans="1:32" s="10" customFormat="1" ht="28.8" x14ac:dyDescent="0.3">
      <c r="A74" s="14">
        <v>71</v>
      </c>
      <c r="B74" s="8">
        <v>18130</v>
      </c>
      <c r="C74" s="9" t="s">
        <v>80</v>
      </c>
      <c r="D74" s="8">
        <v>5.58</v>
      </c>
      <c r="E74" s="8">
        <v>8.0310000000000006</v>
      </c>
      <c r="F74" s="8">
        <f t="shared" si="4"/>
        <v>2.4510000000000005</v>
      </c>
      <c r="G74" s="43" t="s">
        <v>24</v>
      </c>
      <c r="H74" s="9" t="s">
        <v>278</v>
      </c>
      <c r="I74" s="9" t="s">
        <v>305</v>
      </c>
      <c r="J74" s="15" t="s">
        <v>403</v>
      </c>
      <c r="K74" s="14">
        <v>40</v>
      </c>
      <c r="L74" s="14">
        <v>73</v>
      </c>
      <c r="M74" s="14">
        <v>100</v>
      </c>
      <c r="N74" s="14">
        <v>7</v>
      </c>
      <c r="O74" s="14">
        <v>2</v>
      </c>
      <c r="P74" s="14">
        <v>10</v>
      </c>
      <c r="Q74" s="11">
        <v>51</v>
      </c>
      <c r="R74" s="25"/>
      <c r="S74" s="32" t="s">
        <v>480</v>
      </c>
      <c r="T74" s="15" t="s">
        <v>482</v>
      </c>
      <c r="U74" s="9" t="s">
        <v>808</v>
      </c>
      <c r="V74" s="15" t="s">
        <v>498</v>
      </c>
      <c r="W74" s="28" t="s">
        <v>658</v>
      </c>
      <c r="X74" s="9"/>
      <c r="Y74" s="107">
        <f t="shared" si="5"/>
        <v>10</v>
      </c>
      <c r="Z74" s="106">
        <f t="shared" si="6"/>
        <v>51</v>
      </c>
      <c r="AA74" s="105"/>
      <c r="AB74" s="81">
        <v>1</v>
      </c>
      <c r="AC74" s="81"/>
      <c r="AD74" s="14"/>
      <c r="AE74" s="14"/>
      <c r="AF74" s="13"/>
    </row>
    <row r="75" spans="1:32" s="10" customFormat="1" ht="28.8" x14ac:dyDescent="0.3">
      <c r="A75" s="14">
        <v>72</v>
      </c>
      <c r="B75" s="8">
        <v>18292</v>
      </c>
      <c r="C75" s="9" t="s">
        <v>81</v>
      </c>
      <c r="D75" s="8">
        <v>13.6</v>
      </c>
      <c r="E75" s="8">
        <v>15.432</v>
      </c>
      <c r="F75" s="8">
        <f t="shared" si="4"/>
        <v>1.8320000000000007</v>
      </c>
      <c r="G75" s="43" t="s">
        <v>24</v>
      </c>
      <c r="H75" s="9" t="s">
        <v>278</v>
      </c>
      <c r="I75" s="9" t="s">
        <v>302</v>
      </c>
      <c r="J75" s="15" t="s">
        <v>384</v>
      </c>
      <c r="K75" s="14">
        <v>35</v>
      </c>
      <c r="L75" s="14">
        <v>80</v>
      </c>
      <c r="M75" s="14">
        <v>100</v>
      </c>
      <c r="N75" s="14">
        <v>8</v>
      </c>
      <c r="O75" s="14">
        <v>3</v>
      </c>
      <c r="P75" s="14">
        <v>10</v>
      </c>
      <c r="Q75" s="11">
        <v>51</v>
      </c>
      <c r="R75" s="25"/>
      <c r="S75" s="32" t="s">
        <v>480</v>
      </c>
      <c r="T75" s="15" t="s">
        <v>482</v>
      </c>
      <c r="U75" s="9" t="s">
        <v>773</v>
      </c>
      <c r="V75" s="15" t="s">
        <v>525</v>
      </c>
      <c r="W75" s="28" t="s">
        <v>644</v>
      </c>
      <c r="X75" s="9"/>
      <c r="Y75" s="107">
        <f t="shared" si="5"/>
        <v>10</v>
      </c>
      <c r="Z75" s="106">
        <f t="shared" si="6"/>
        <v>51</v>
      </c>
      <c r="AA75" s="105"/>
      <c r="AB75" s="81">
        <v>1</v>
      </c>
      <c r="AC75" s="81"/>
      <c r="AD75" s="14"/>
      <c r="AE75" s="14"/>
      <c r="AF75" s="13"/>
    </row>
    <row r="76" spans="1:32" s="10" customFormat="1" ht="43.2" x14ac:dyDescent="0.3">
      <c r="A76" s="14">
        <v>73</v>
      </c>
      <c r="B76" s="8">
        <v>19305</v>
      </c>
      <c r="C76" s="9" t="s">
        <v>957</v>
      </c>
      <c r="D76" s="8">
        <v>1.6339999999999999</v>
      </c>
      <c r="E76" s="8">
        <v>5.1509999999999998</v>
      </c>
      <c r="F76" s="8">
        <f t="shared" si="4"/>
        <v>3.5169999999999999</v>
      </c>
      <c r="G76" s="38" t="s">
        <v>901</v>
      </c>
      <c r="H76" s="8" t="s">
        <v>902</v>
      </c>
      <c r="I76" s="9" t="s">
        <v>916</v>
      </c>
      <c r="J76" s="8" t="s">
        <v>396</v>
      </c>
      <c r="K76" s="14">
        <v>58</v>
      </c>
      <c r="L76" s="14">
        <v>100</v>
      </c>
      <c r="M76" s="14">
        <v>0</v>
      </c>
      <c r="N76" s="14">
        <v>15</v>
      </c>
      <c r="O76" s="14">
        <v>2</v>
      </c>
      <c r="P76" s="14">
        <v>20</v>
      </c>
      <c r="Q76" s="11">
        <v>51</v>
      </c>
      <c r="R76" s="25"/>
      <c r="S76" s="32" t="s">
        <v>454</v>
      </c>
      <c r="T76" s="15" t="s">
        <v>482</v>
      </c>
      <c r="U76" s="9" t="s">
        <v>775</v>
      </c>
      <c r="V76" s="15" t="s">
        <v>958</v>
      </c>
      <c r="W76" s="28" t="s">
        <v>693</v>
      </c>
      <c r="X76" s="9"/>
      <c r="Y76" s="107">
        <f t="shared" si="5"/>
        <v>20</v>
      </c>
      <c r="Z76" s="106">
        <f t="shared" si="6"/>
        <v>51</v>
      </c>
      <c r="AA76" s="104">
        <v>1</v>
      </c>
      <c r="AB76" s="81"/>
      <c r="AC76" s="81"/>
      <c r="AD76" s="14"/>
      <c r="AE76" s="14"/>
      <c r="AF76" s="13"/>
    </row>
    <row r="77" spans="1:32" s="10" customFormat="1" ht="100.8" x14ac:dyDescent="0.3">
      <c r="A77" s="14">
        <v>74</v>
      </c>
      <c r="B77" s="8">
        <v>20176</v>
      </c>
      <c r="C77" s="9" t="s">
        <v>959</v>
      </c>
      <c r="D77" s="8">
        <v>0</v>
      </c>
      <c r="E77" s="8">
        <v>6.6390000000000002</v>
      </c>
      <c r="F77" s="8">
        <f t="shared" si="4"/>
        <v>6.6390000000000002</v>
      </c>
      <c r="G77" s="39" t="s">
        <v>918</v>
      </c>
      <c r="H77" s="8" t="s">
        <v>919</v>
      </c>
      <c r="I77" s="9" t="s">
        <v>928</v>
      </c>
      <c r="J77" s="9" t="s">
        <v>960</v>
      </c>
      <c r="K77" s="14">
        <v>54</v>
      </c>
      <c r="L77" s="14">
        <v>100</v>
      </c>
      <c r="M77" s="14">
        <v>7</v>
      </c>
      <c r="N77" s="14">
        <v>13</v>
      </c>
      <c r="O77" s="14">
        <v>5</v>
      </c>
      <c r="P77" s="14">
        <v>20</v>
      </c>
      <c r="Q77" s="11">
        <v>51</v>
      </c>
      <c r="R77" s="25"/>
      <c r="S77" s="32" t="s">
        <v>454</v>
      </c>
      <c r="T77" s="15" t="s">
        <v>482</v>
      </c>
      <c r="U77" s="9" t="s">
        <v>812</v>
      </c>
      <c r="V77" s="15" t="s">
        <v>961</v>
      </c>
      <c r="W77" s="28" t="s">
        <v>962</v>
      </c>
      <c r="X77" s="41" t="s">
        <v>963</v>
      </c>
      <c r="Y77" s="107">
        <f t="shared" si="5"/>
        <v>20</v>
      </c>
      <c r="Z77" s="106">
        <f t="shared" si="6"/>
        <v>51</v>
      </c>
      <c r="AA77" s="104">
        <v>1</v>
      </c>
      <c r="AB77" s="81"/>
      <c r="AC77" s="81"/>
      <c r="AD77" s="14"/>
      <c r="AE77" s="14"/>
      <c r="AF77" s="13"/>
    </row>
    <row r="78" spans="1:32" s="10" customFormat="1" ht="43.2" x14ac:dyDescent="0.3">
      <c r="A78" s="14">
        <v>75</v>
      </c>
      <c r="B78" s="8">
        <v>22270</v>
      </c>
      <c r="C78" s="9" t="s">
        <v>82</v>
      </c>
      <c r="D78" s="8">
        <v>13.029</v>
      </c>
      <c r="E78" s="8">
        <v>20.905000000000001</v>
      </c>
      <c r="F78" s="8">
        <f t="shared" si="4"/>
        <v>7.8760000000000012</v>
      </c>
      <c r="G78" s="43" t="s">
        <v>24</v>
      </c>
      <c r="H78" s="9" t="s">
        <v>281</v>
      </c>
      <c r="I78" s="9" t="s">
        <v>308</v>
      </c>
      <c r="J78" s="15" t="s">
        <v>412</v>
      </c>
      <c r="K78" s="14">
        <v>56</v>
      </c>
      <c r="L78" s="14">
        <v>100</v>
      </c>
      <c r="M78" s="14">
        <v>100</v>
      </c>
      <c r="N78" s="14">
        <v>16</v>
      </c>
      <c r="O78" s="14">
        <v>7</v>
      </c>
      <c r="P78" s="46">
        <v>0</v>
      </c>
      <c r="Q78" s="11">
        <v>51</v>
      </c>
      <c r="R78" s="25"/>
      <c r="S78" s="45" t="s">
        <v>489</v>
      </c>
      <c r="T78" s="45" t="s">
        <v>489</v>
      </c>
      <c r="U78" s="9" t="s">
        <v>809</v>
      </c>
      <c r="V78" s="15" t="s">
        <v>526</v>
      </c>
      <c r="W78" s="28" t="s">
        <v>658</v>
      </c>
      <c r="X78" s="9"/>
      <c r="Y78" s="107" t="b">
        <f t="shared" si="5"/>
        <v>0</v>
      </c>
      <c r="Z78" s="106">
        <f t="shared" si="6"/>
        <v>51</v>
      </c>
      <c r="AA78" s="105"/>
      <c r="AB78" s="81"/>
      <c r="AC78" s="81"/>
      <c r="AD78" s="14"/>
      <c r="AE78" s="14"/>
      <c r="AF78" s="13"/>
    </row>
    <row r="79" spans="1:32" s="10" customFormat="1" ht="43.2" x14ac:dyDescent="0.3">
      <c r="A79" s="14">
        <v>76</v>
      </c>
      <c r="B79" s="8">
        <v>24163</v>
      </c>
      <c r="C79" s="9" t="s">
        <v>964</v>
      </c>
      <c r="D79" s="8">
        <v>4.2240000000000002</v>
      </c>
      <c r="E79" s="8">
        <v>9.4749999999999996</v>
      </c>
      <c r="F79" s="8">
        <f t="shared" si="4"/>
        <v>5.2509999999999994</v>
      </c>
      <c r="G79" s="38" t="s">
        <v>901</v>
      </c>
      <c r="H79" s="8" t="s">
        <v>906</v>
      </c>
      <c r="I79" s="9" t="s">
        <v>907</v>
      </c>
      <c r="J79" s="42" t="s">
        <v>965</v>
      </c>
      <c r="K79" s="46">
        <v>41</v>
      </c>
      <c r="L79" s="14">
        <v>69</v>
      </c>
      <c r="M79" s="14">
        <v>100</v>
      </c>
      <c r="N79" s="14">
        <v>6</v>
      </c>
      <c r="O79" s="14">
        <v>3</v>
      </c>
      <c r="P79" s="14">
        <v>10</v>
      </c>
      <c r="Q79" s="11">
        <v>51</v>
      </c>
      <c r="R79" s="25">
        <v>2028</v>
      </c>
      <c r="S79" s="32" t="s">
        <v>480</v>
      </c>
      <c r="T79" s="15" t="s">
        <v>482</v>
      </c>
      <c r="U79" s="9" t="s">
        <v>966</v>
      </c>
      <c r="V79" s="15" t="s">
        <v>498</v>
      </c>
      <c r="W79" s="28" t="s">
        <v>643</v>
      </c>
      <c r="X79" s="9"/>
      <c r="Y79" s="107">
        <f t="shared" si="5"/>
        <v>10</v>
      </c>
      <c r="Z79" s="106">
        <f t="shared" si="6"/>
        <v>51</v>
      </c>
      <c r="AA79" s="105"/>
      <c r="AB79" s="81">
        <v>1</v>
      </c>
      <c r="AC79" s="81"/>
      <c r="AD79" s="14"/>
      <c r="AE79" s="14"/>
      <c r="AF79" s="13"/>
    </row>
    <row r="80" spans="1:32" s="10" customFormat="1" ht="115.2" x14ac:dyDescent="0.3">
      <c r="A80" s="14">
        <v>77</v>
      </c>
      <c r="B80" s="8">
        <v>25112</v>
      </c>
      <c r="C80" s="9" t="s">
        <v>25</v>
      </c>
      <c r="D80" s="8">
        <v>21.995000000000001</v>
      </c>
      <c r="E80" s="8">
        <v>24.492999999999999</v>
      </c>
      <c r="F80" s="8">
        <f t="shared" si="4"/>
        <v>2.4979999999999976</v>
      </c>
      <c r="G80" s="43" t="s">
        <v>24</v>
      </c>
      <c r="H80" s="9" t="s">
        <v>280</v>
      </c>
      <c r="I80" s="9" t="s">
        <v>304</v>
      </c>
      <c r="J80" s="50" t="s">
        <v>420</v>
      </c>
      <c r="K80" s="59">
        <v>50</v>
      </c>
      <c r="L80" s="59">
        <v>67</v>
      </c>
      <c r="M80" s="14">
        <v>100</v>
      </c>
      <c r="N80" s="14">
        <v>30</v>
      </c>
      <c r="O80" s="14">
        <v>3</v>
      </c>
      <c r="P80" s="46">
        <v>0</v>
      </c>
      <c r="Q80" s="11">
        <v>51</v>
      </c>
      <c r="R80" s="25"/>
      <c r="S80" s="45" t="s">
        <v>489</v>
      </c>
      <c r="T80" s="45" t="s">
        <v>489</v>
      </c>
      <c r="U80" s="9" t="s">
        <v>771</v>
      </c>
      <c r="V80" s="15" t="s">
        <v>513</v>
      </c>
      <c r="W80" s="28" t="s">
        <v>661</v>
      </c>
      <c r="X80" s="68" t="s">
        <v>1298</v>
      </c>
      <c r="Y80" s="107" t="b">
        <f t="shared" si="5"/>
        <v>0</v>
      </c>
      <c r="Z80" s="106">
        <f t="shared" si="6"/>
        <v>51</v>
      </c>
      <c r="AA80" s="105"/>
      <c r="AB80" s="81"/>
      <c r="AC80" s="81"/>
      <c r="AD80" s="14"/>
      <c r="AE80" s="14"/>
      <c r="AF80" s="13"/>
    </row>
    <row r="81" spans="1:32" s="10" customFormat="1" ht="43.2" x14ac:dyDescent="0.3">
      <c r="A81" s="14">
        <v>78</v>
      </c>
      <c r="B81" s="8">
        <v>25187</v>
      </c>
      <c r="C81" s="9" t="s">
        <v>83</v>
      </c>
      <c r="D81" s="8">
        <v>0.33500000000000002</v>
      </c>
      <c r="E81" s="8">
        <v>4.0149999999999997</v>
      </c>
      <c r="F81" s="8">
        <f t="shared" si="4"/>
        <v>3.6799999999999997</v>
      </c>
      <c r="G81" s="43" t="s">
        <v>24</v>
      </c>
      <c r="H81" s="9" t="s">
        <v>280</v>
      </c>
      <c r="I81" s="9" t="s">
        <v>309</v>
      </c>
      <c r="J81" s="15" t="s">
        <v>413</v>
      </c>
      <c r="K81" s="14">
        <v>44</v>
      </c>
      <c r="L81" s="14">
        <v>27</v>
      </c>
      <c r="M81" s="14">
        <v>100</v>
      </c>
      <c r="N81" s="14">
        <v>18</v>
      </c>
      <c r="O81" s="14">
        <v>7</v>
      </c>
      <c r="P81" s="14">
        <v>10</v>
      </c>
      <c r="Q81" s="11">
        <v>51</v>
      </c>
      <c r="R81" s="25">
        <v>2029</v>
      </c>
      <c r="S81" s="32" t="s">
        <v>480</v>
      </c>
      <c r="T81" s="15" t="s">
        <v>482</v>
      </c>
      <c r="U81" s="9" t="s">
        <v>784</v>
      </c>
      <c r="V81" s="15" t="s">
        <v>498</v>
      </c>
      <c r="W81" s="28" t="s">
        <v>641</v>
      </c>
      <c r="X81" s="9"/>
      <c r="Y81" s="107">
        <f t="shared" si="5"/>
        <v>10</v>
      </c>
      <c r="Z81" s="106">
        <f t="shared" si="6"/>
        <v>51</v>
      </c>
      <c r="AA81" s="105"/>
      <c r="AB81" s="81">
        <v>1</v>
      </c>
      <c r="AC81" s="81"/>
      <c r="AD81" s="14"/>
      <c r="AE81" s="14"/>
      <c r="AF81" s="13"/>
    </row>
    <row r="82" spans="1:32" s="10" customFormat="1" ht="43.2" x14ac:dyDescent="0.3">
      <c r="A82" s="14">
        <v>79</v>
      </c>
      <c r="B82" s="8">
        <v>22286</v>
      </c>
      <c r="C82" s="9" t="s">
        <v>84</v>
      </c>
      <c r="D82" s="8">
        <v>7.6820000000000004</v>
      </c>
      <c r="E82" s="8">
        <v>14.86</v>
      </c>
      <c r="F82" s="8">
        <f t="shared" si="4"/>
        <v>7.177999999999999</v>
      </c>
      <c r="G82" s="43" t="s">
        <v>24</v>
      </c>
      <c r="H82" s="9" t="s">
        <v>281</v>
      </c>
      <c r="I82" s="9" t="s">
        <v>308</v>
      </c>
      <c r="J82" s="15" t="s">
        <v>398</v>
      </c>
      <c r="K82" s="14">
        <v>35</v>
      </c>
      <c r="L82" s="14">
        <v>73</v>
      </c>
      <c r="M82" s="14">
        <v>100</v>
      </c>
      <c r="N82" s="14">
        <v>10</v>
      </c>
      <c r="O82" s="14">
        <v>2</v>
      </c>
      <c r="P82" s="14">
        <v>10</v>
      </c>
      <c r="Q82" s="11">
        <v>50</v>
      </c>
      <c r="R82" s="25"/>
      <c r="S82" s="32" t="s">
        <v>480</v>
      </c>
      <c r="T82" s="15" t="s">
        <v>482</v>
      </c>
      <c r="U82" s="9" t="s">
        <v>777</v>
      </c>
      <c r="V82" s="15" t="s">
        <v>527</v>
      </c>
      <c r="W82" s="28" t="s">
        <v>673</v>
      </c>
      <c r="X82" s="9"/>
      <c r="Y82" s="107">
        <f t="shared" si="5"/>
        <v>10</v>
      </c>
      <c r="Z82" s="106">
        <f t="shared" si="6"/>
        <v>50</v>
      </c>
      <c r="AA82" s="105"/>
      <c r="AB82" s="81">
        <v>1</v>
      </c>
      <c r="AC82" s="81"/>
      <c r="AD82" s="14"/>
      <c r="AE82" s="14"/>
      <c r="AF82" s="13"/>
    </row>
    <row r="83" spans="1:32" s="10" customFormat="1" ht="28.8" x14ac:dyDescent="0.3">
      <c r="A83" s="14">
        <v>80</v>
      </c>
      <c r="B83" s="8">
        <v>23135</v>
      </c>
      <c r="C83" s="9" t="s">
        <v>85</v>
      </c>
      <c r="D83" s="8">
        <v>6.93</v>
      </c>
      <c r="E83" s="8">
        <v>7.4009999999999998</v>
      </c>
      <c r="F83" s="8">
        <f t="shared" si="4"/>
        <v>0.47100000000000009</v>
      </c>
      <c r="G83" s="43" t="s">
        <v>24</v>
      </c>
      <c r="H83" s="9" t="s">
        <v>279</v>
      </c>
      <c r="I83" s="9" t="s">
        <v>319</v>
      </c>
      <c r="J83" s="15" t="s">
        <v>384</v>
      </c>
      <c r="K83" s="14">
        <v>35</v>
      </c>
      <c r="L83" s="14">
        <v>53</v>
      </c>
      <c r="M83" s="14">
        <v>100</v>
      </c>
      <c r="N83" s="14">
        <v>22</v>
      </c>
      <c r="O83" s="14">
        <v>0</v>
      </c>
      <c r="P83" s="14">
        <v>10</v>
      </c>
      <c r="Q83" s="11">
        <v>50</v>
      </c>
      <c r="R83" s="25">
        <v>2029</v>
      </c>
      <c r="S83" s="32" t="s">
        <v>480</v>
      </c>
      <c r="T83" s="15" t="s">
        <v>482</v>
      </c>
      <c r="U83" s="9" t="s">
        <v>489</v>
      </c>
      <c r="V83" s="15" t="s">
        <v>520</v>
      </c>
      <c r="W83" s="28" t="s">
        <v>640</v>
      </c>
      <c r="X83" s="9"/>
      <c r="Y83" s="107">
        <f t="shared" si="5"/>
        <v>10</v>
      </c>
      <c r="Z83" s="106">
        <f t="shared" si="6"/>
        <v>50</v>
      </c>
      <c r="AA83" s="105"/>
      <c r="AB83" s="81">
        <v>1</v>
      </c>
      <c r="AC83" s="81"/>
      <c r="AD83" s="14"/>
      <c r="AE83" s="14"/>
      <c r="AF83" s="13"/>
    </row>
    <row r="84" spans="1:32" s="10" customFormat="1" ht="43.2" x14ac:dyDescent="0.3">
      <c r="A84" s="14">
        <v>81</v>
      </c>
      <c r="B84" s="8">
        <v>24135</v>
      </c>
      <c r="C84" s="9" t="s">
        <v>970</v>
      </c>
      <c r="D84" s="8">
        <v>1.3169999999999999</v>
      </c>
      <c r="E84" s="8">
        <v>6.6950000000000003</v>
      </c>
      <c r="F84" s="8">
        <f t="shared" si="4"/>
        <v>5.3780000000000001</v>
      </c>
      <c r="G84" s="38" t="s">
        <v>901</v>
      </c>
      <c r="H84" s="8" t="s">
        <v>906</v>
      </c>
      <c r="I84" s="9" t="s">
        <v>907</v>
      </c>
      <c r="J84" s="8" t="s">
        <v>395</v>
      </c>
      <c r="K84" s="14">
        <v>42</v>
      </c>
      <c r="L84" s="14">
        <v>53</v>
      </c>
      <c r="M84" s="14">
        <v>100</v>
      </c>
      <c r="N84" s="14">
        <v>7</v>
      </c>
      <c r="O84" s="14">
        <v>2</v>
      </c>
      <c r="P84" s="14">
        <v>10</v>
      </c>
      <c r="Q84" s="11">
        <v>50</v>
      </c>
      <c r="R84" s="25"/>
      <c r="S84" s="32" t="s">
        <v>480</v>
      </c>
      <c r="T84" s="15" t="s">
        <v>482</v>
      </c>
      <c r="U84" s="9" t="s">
        <v>800</v>
      </c>
      <c r="V84" s="15" t="s">
        <v>498</v>
      </c>
      <c r="W84" s="28" t="s">
        <v>652</v>
      </c>
      <c r="X84" s="9"/>
      <c r="Y84" s="107">
        <f t="shared" si="5"/>
        <v>10</v>
      </c>
      <c r="Z84" s="106">
        <f t="shared" si="6"/>
        <v>50</v>
      </c>
      <c r="AA84" s="105"/>
      <c r="AB84" s="81">
        <v>1</v>
      </c>
      <c r="AC84" s="81"/>
      <c r="AD84" s="14"/>
      <c r="AE84" s="14"/>
      <c r="AF84" s="13"/>
    </row>
    <row r="85" spans="1:32" s="10" customFormat="1" ht="43.2" x14ac:dyDescent="0.3">
      <c r="A85" s="14">
        <v>82</v>
      </c>
      <c r="B85" s="8">
        <v>25232</v>
      </c>
      <c r="C85" s="9" t="s">
        <v>86</v>
      </c>
      <c r="D85" s="8">
        <v>0.31900000000000001</v>
      </c>
      <c r="E85" s="8">
        <v>1.4330000000000001</v>
      </c>
      <c r="F85" s="8">
        <f t="shared" si="4"/>
        <v>1.1140000000000001</v>
      </c>
      <c r="G85" s="43" t="s">
        <v>24</v>
      </c>
      <c r="H85" s="9" t="s">
        <v>280</v>
      </c>
      <c r="I85" s="9" t="s">
        <v>307</v>
      </c>
      <c r="J85" s="34" t="s">
        <v>414</v>
      </c>
      <c r="K85" s="14">
        <v>17</v>
      </c>
      <c r="L85" s="14">
        <v>27</v>
      </c>
      <c r="M85" s="14">
        <v>100</v>
      </c>
      <c r="N85" s="14">
        <v>5</v>
      </c>
      <c r="O85" s="14">
        <v>7</v>
      </c>
      <c r="P85" s="14">
        <v>20</v>
      </c>
      <c r="Q85" s="11">
        <v>50</v>
      </c>
      <c r="R85" s="25">
        <v>2029</v>
      </c>
      <c r="S85" s="32" t="s">
        <v>454</v>
      </c>
      <c r="T85" s="15" t="s">
        <v>482</v>
      </c>
      <c r="U85" s="9" t="s">
        <v>810</v>
      </c>
      <c r="V85" s="15" t="s">
        <v>528</v>
      </c>
      <c r="W85" s="28" t="s">
        <v>640</v>
      </c>
      <c r="X85" s="68" t="s">
        <v>1412</v>
      </c>
      <c r="Y85" s="107">
        <f t="shared" si="5"/>
        <v>20</v>
      </c>
      <c r="Z85" s="106">
        <f t="shared" si="6"/>
        <v>50</v>
      </c>
      <c r="AA85" s="104">
        <v>1</v>
      </c>
      <c r="AB85" s="81"/>
      <c r="AC85" s="81"/>
      <c r="AD85" s="14"/>
      <c r="AE85" s="14"/>
      <c r="AF85" s="13"/>
    </row>
    <row r="86" spans="1:32" s="10" customFormat="1" ht="28.8" x14ac:dyDescent="0.3">
      <c r="A86" s="14">
        <v>83</v>
      </c>
      <c r="B86" s="8">
        <v>14131</v>
      </c>
      <c r="C86" s="9" t="s">
        <v>87</v>
      </c>
      <c r="D86" s="8">
        <v>0</v>
      </c>
      <c r="E86" s="8">
        <v>0.53700000000000003</v>
      </c>
      <c r="F86" s="8">
        <f t="shared" si="4"/>
        <v>0.53700000000000003</v>
      </c>
      <c r="G86" s="43" t="s">
        <v>24</v>
      </c>
      <c r="H86" s="9" t="s">
        <v>282</v>
      </c>
      <c r="I86" s="9" t="s">
        <v>311</v>
      </c>
      <c r="J86" s="34" t="s">
        <v>415</v>
      </c>
      <c r="K86" s="14">
        <v>21</v>
      </c>
      <c r="L86" s="46">
        <v>100</v>
      </c>
      <c r="M86" s="14">
        <v>99</v>
      </c>
      <c r="N86" s="14">
        <v>35</v>
      </c>
      <c r="O86" s="14">
        <v>29</v>
      </c>
      <c r="P86" s="14">
        <v>0</v>
      </c>
      <c r="Q86" s="11">
        <v>49</v>
      </c>
      <c r="R86" s="25"/>
      <c r="S86" s="34" t="s">
        <v>492</v>
      </c>
      <c r="T86" s="34" t="s">
        <v>482</v>
      </c>
      <c r="U86" s="9" t="s">
        <v>773</v>
      </c>
      <c r="V86" s="15" t="s">
        <v>529</v>
      </c>
      <c r="W86" s="28" t="s">
        <v>650</v>
      </c>
      <c r="X86" s="9"/>
      <c r="Y86" s="107">
        <f t="shared" si="5"/>
        <v>0</v>
      </c>
      <c r="Z86" s="106">
        <f t="shared" si="6"/>
        <v>49</v>
      </c>
      <c r="AA86" s="105"/>
      <c r="AB86" s="81"/>
      <c r="AC86" s="81">
        <v>1</v>
      </c>
      <c r="AD86" s="14"/>
      <c r="AE86" s="14"/>
      <c r="AF86" s="13"/>
    </row>
    <row r="87" spans="1:32" s="10" customFormat="1" ht="28.8" x14ac:dyDescent="0.3">
      <c r="A87" s="14">
        <v>84</v>
      </c>
      <c r="B87" s="8">
        <v>18186</v>
      </c>
      <c r="C87" s="9" t="s">
        <v>45</v>
      </c>
      <c r="D87" s="8">
        <v>6.8419999999999996</v>
      </c>
      <c r="E87" s="8">
        <v>9.1379999999999999</v>
      </c>
      <c r="F87" s="8">
        <f t="shared" si="4"/>
        <v>2.2960000000000003</v>
      </c>
      <c r="G87" s="43" t="s">
        <v>24</v>
      </c>
      <c r="H87" s="9" t="s">
        <v>278</v>
      </c>
      <c r="I87" s="9" t="s">
        <v>302</v>
      </c>
      <c r="J87" s="15" t="s">
        <v>384</v>
      </c>
      <c r="K87" s="14">
        <v>35</v>
      </c>
      <c r="L87" s="14">
        <v>47</v>
      </c>
      <c r="M87" s="14">
        <v>100</v>
      </c>
      <c r="N87" s="14">
        <v>18</v>
      </c>
      <c r="O87" s="14">
        <v>2</v>
      </c>
      <c r="P87" s="14">
        <v>10</v>
      </c>
      <c r="Q87" s="11">
        <v>49</v>
      </c>
      <c r="R87" s="25"/>
      <c r="S87" s="32" t="s">
        <v>493</v>
      </c>
      <c r="T87" s="15" t="s">
        <v>482</v>
      </c>
      <c r="U87" s="9" t="s">
        <v>811</v>
      </c>
      <c r="V87" s="15" t="s">
        <v>498</v>
      </c>
      <c r="W87" s="28" t="s">
        <v>654</v>
      </c>
      <c r="X87" s="9"/>
      <c r="Y87" s="107">
        <f t="shared" si="5"/>
        <v>10</v>
      </c>
      <c r="Z87" s="106">
        <f t="shared" si="6"/>
        <v>49</v>
      </c>
      <c r="AA87" s="105"/>
      <c r="AB87" s="81">
        <v>1</v>
      </c>
      <c r="AC87" s="81"/>
      <c r="AD87" s="14"/>
      <c r="AE87" s="14"/>
      <c r="AF87" s="13"/>
    </row>
    <row r="88" spans="1:32" s="10" customFormat="1" ht="28.8" x14ac:dyDescent="0.3">
      <c r="A88" s="14">
        <v>85</v>
      </c>
      <c r="B88" s="8">
        <v>18202</v>
      </c>
      <c r="C88" s="9" t="s">
        <v>88</v>
      </c>
      <c r="D88" s="8">
        <v>0.14099999999999999</v>
      </c>
      <c r="E88" s="8">
        <v>0.85499999999999998</v>
      </c>
      <c r="F88" s="8">
        <f t="shared" si="4"/>
        <v>0.71399999999999997</v>
      </c>
      <c r="G88" s="43" t="s">
        <v>24</v>
      </c>
      <c r="H88" s="9" t="s">
        <v>278</v>
      </c>
      <c r="I88" s="9" t="s">
        <v>302</v>
      </c>
      <c r="J88" s="15" t="s">
        <v>416</v>
      </c>
      <c r="K88" s="14">
        <v>51</v>
      </c>
      <c r="L88" s="14">
        <v>87</v>
      </c>
      <c r="M88" s="14">
        <v>100</v>
      </c>
      <c r="N88" s="14">
        <v>26</v>
      </c>
      <c r="O88" s="14">
        <v>0</v>
      </c>
      <c r="P88" s="14">
        <v>0</v>
      </c>
      <c r="Q88" s="11">
        <v>49</v>
      </c>
      <c r="R88" s="25"/>
      <c r="S88" s="32" t="s">
        <v>492</v>
      </c>
      <c r="T88" s="15" t="s">
        <v>482</v>
      </c>
      <c r="U88" s="9" t="s">
        <v>489</v>
      </c>
      <c r="V88" s="15" t="s">
        <v>498</v>
      </c>
      <c r="W88" s="28" t="s">
        <v>640</v>
      </c>
      <c r="X88" s="9"/>
      <c r="Y88" s="107">
        <f t="shared" si="5"/>
        <v>0</v>
      </c>
      <c r="Z88" s="106">
        <f t="shared" si="6"/>
        <v>49</v>
      </c>
      <c r="AA88" s="105"/>
      <c r="AB88" s="81"/>
      <c r="AC88" s="81">
        <v>1</v>
      </c>
      <c r="AD88" s="14"/>
      <c r="AE88" s="14"/>
      <c r="AF88" s="13"/>
    </row>
    <row r="89" spans="1:32" s="10" customFormat="1" ht="28.8" x14ac:dyDescent="0.3">
      <c r="A89" s="14">
        <v>86</v>
      </c>
      <c r="B89" s="8">
        <v>21115</v>
      </c>
      <c r="C89" s="9" t="s">
        <v>972</v>
      </c>
      <c r="D89" s="8">
        <v>0.08</v>
      </c>
      <c r="E89" s="8">
        <v>3.746</v>
      </c>
      <c r="F89" s="8">
        <f t="shared" si="4"/>
        <v>3.6659999999999999</v>
      </c>
      <c r="G89" s="38" t="s">
        <v>901</v>
      </c>
      <c r="H89" s="8" t="s">
        <v>940</v>
      </c>
      <c r="I89" s="9" t="s">
        <v>941</v>
      </c>
      <c r="J89" s="8" t="s">
        <v>450</v>
      </c>
      <c r="K89" s="14">
        <v>37</v>
      </c>
      <c r="L89" s="14">
        <v>67</v>
      </c>
      <c r="M89" s="14">
        <v>100</v>
      </c>
      <c r="N89" s="14">
        <v>3</v>
      </c>
      <c r="O89" s="14">
        <v>1</v>
      </c>
      <c r="P89" s="14">
        <v>10</v>
      </c>
      <c r="Q89" s="11">
        <v>49</v>
      </c>
      <c r="R89" s="25"/>
      <c r="S89" s="32" t="s">
        <v>480</v>
      </c>
      <c r="T89" s="15" t="s">
        <v>482</v>
      </c>
      <c r="U89" s="9" t="s">
        <v>855</v>
      </c>
      <c r="V89" s="15" t="s">
        <v>498</v>
      </c>
      <c r="W89" s="28" t="s">
        <v>479</v>
      </c>
      <c r="X89" s="9"/>
      <c r="Y89" s="107">
        <f t="shared" si="5"/>
        <v>10</v>
      </c>
      <c r="Z89" s="106">
        <f t="shared" si="6"/>
        <v>49</v>
      </c>
      <c r="AA89" s="105"/>
      <c r="AB89" s="81">
        <v>1</v>
      </c>
      <c r="AC89" s="81"/>
      <c r="AD89" s="14"/>
      <c r="AE89" s="14"/>
      <c r="AF89" s="13"/>
    </row>
    <row r="90" spans="1:32" s="10" customFormat="1" ht="28.8" x14ac:dyDescent="0.3">
      <c r="A90" s="14">
        <v>87</v>
      </c>
      <c r="B90" s="8">
        <v>21168</v>
      </c>
      <c r="C90" s="9" t="s">
        <v>973</v>
      </c>
      <c r="D90" s="8">
        <v>6.4000000000000001E-2</v>
      </c>
      <c r="E90" s="8">
        <v>4.9279999999999999</v>
      </c>
      <c r="F90" s="8">
        <f t="shared" si="4"/>
        <v>4.8639999999999999</v>
      </c>
      <c r="G90" s="38" t="s">
        <v>901</v>
      </c>
      <c r="H90" s="8" t="s">
        <v>940</v>
      </c>
      <c r="I90" s="9" t="s">
        <v>941</v>
      </c>
      <c r="J90" s="8" t="s">
        <v>374</v>
      </c>
      <c r="K90" s="14">
        <v>45</v>
      </c>
      <c r="L90" s="46">
        <v>100</v>
      </c>
      <c r="M90" s="14">
        <v>0</v>
      </c>
      <c r="N90" s="14">
        <v>20</v>
      </c>
      <c r="O90" s="14">
        <v>6</v>
      </c>
      <c r="P90" s="14">
        <v>20</v>
      </c>
      <c r="Q90" s="11">
        <v>49</v>
      </c>
      <c r="R90" s="25"/>
      <c r="S90" s="32" t="s">
        <v>454</v>
      </c>
      <c r="T90" s="15" t="s">
        <v>482</v>
      </c>
      <c r="U90" s="9" t="s">
        <v>974</v>
      </c>
      <c r="V90" s="15" t="s">
        <v>951</v>
      </c>
      <c r="W90" s="28" t="s">
        <v>653</v>
      </c>
      <c r="X90" s="9"/>
      <c r="Y90" s="107">
        <f t="shared" si="5"/>
        <v>20</v>
      </c>
      <c r="Z90" s="106">
        <f t="shared" si="6"/>
        <v>49</v>
      </c>
      <c r="AA90" s="104">
        <v>1</v>
      </c>
      <c r="AB90" s="81"/>
      <c r="AC90" s="81"/>
      <c r="AD90" s="14"/>
      <c r="AE90" s="14"/>
      <c r="AF90" s="13"/>
    </row>
    <row r="91" spans="1:32" s="10" customFormat="1" ht="57.6" x14ac:dyDescent="0.3">
      <c r="A91" s="14">
        <v>88</v>
      </c>
      <c r="B91" s="8">
        <v>22171</v>
      </c>
      <c r="C91" s="9" t="s">
        <v>89</v>
      </c>
      <c r="D91" s="8">
        <v>1.1579999999999999</v>
      </c>
      <c r="E91" s="8">
        <v>4.6760000000000002</v>
      </c>
      <c r="F91" s="8">
        <f t="shared" si="4"/>
        <v>3.5180000000000002</v>
      </c>
      <c r="G91" s="43" t="s">
        <v>24</v>
      </c>
      <c r="H91" s="9" t="s">
        <v>281</v>
      </c>
      <c r="I91" s="9" t="s">
        <v>310</v>
      </c>
      <c r="J91" s="15" t="s">
        <v>372</v>
      </c>
      <c r="K91" s="14">
        <v>47</v>
      </c>
      <c r="L91" s="14">
        <v>100</v>
      </c>
      <c r="M91" s="14">
        <v>0</v>
      </c>
      <c r="N91" s="14">
        <v>12</v>
      </c>
      <c r="O91" s="14">
        <v>10</v>
      </c>
      <c r="P91" s="14">
        <v>20</v>
      </c>
      <c r="Q91" s="11">
        <v>49</v>
      </c>
      <c r="R91" s="25"/>
      <c r="S91" s="32" t="s">
        <v>454</v>
      </c>
      <c r="T91" s="15" t="s">
        <v>482</v>
      </c>
      <c r="U91" s="9" t="s">
        <v>770</v>
      </c>
      <c r="V91" s="15" t="s">
        <v>530</v>
      </c>
      <c r="W91" s="28" t="s">
        <v>674</v>
      </c>
      <c r="X91" s="9"/>
      <c r="Y91" s="107">
        <f t="shared" si="5"/>
        <v>20</v>
      </c>
      <c r="Z91" s="106">
        <f t="shared" si="6"/>
        <v>49</v>
      </c>
      <c r="AA91" s="104">
        <v>1</v>
      </c>
      <c r="AB91" s="81"/>
      <c r="AC91" s="81"/>
      <c r="AD91" s="14"/>
      <c r="AE91" s="14"/>
      <c r="AF91" s="13"/>
    </row>
    <row r="92" spans="1:32" s="10" customFormat="1" ht="28.8" x14ac:dyDescent="0.3">
      <c r="A92" s="14">
        <v>89</v>
      </c>
      <c r="B92" s="61">
        <v>22188</v>
      </c>
      <c r="C92" s="82" t="s">
        <v>166</v>
      </c>
      <c r="D92" s="8">
        <v>8.4619999999999997</v>
      </c>
      <c r="E92" s="8">
        <v>12.816000000000001</v>
      </c>
      <c r="F92" s="8">
        <f t="shared" si="4"/>
        <v>4.354000000000001</v>
      </c>
      <c r="G92" s="43" t="s">
        <v>24</v>
      </c>
      <c r="H92" s="9" t="s">
        <v>281</v>
      </c>
      <c r="I92" s="9" t="s">
        <v>316</v>
      </c>
      <c r="J92" s="15" t="s">
        <v>416</v>
      </c>
      <c r="K92" s="14">
        <v>51</v>
      </c>
      <c r="L92" s="14">
        <v>73</v>
      </c>
      <c r="M92" s="14">
        <v>100</v>
      </c>
      <c r="N92" s="14">
        <v>15</v>
      </c>
      <c r="O92" s="14">
        <v>17</v>
      </c>
      <c r="P92" s="14">
        <v>0</v>
      </c>
      <c r="Q92" s="11">
        <v>49</v>
      </c>
      <c r="R92" s="25"/>
      <c r="S92" s="45" t="s">
        <v>489</v>
      </c>
      <c r="T92" s="45" t="s">
        <v>489</v>
      </c>
      <c r="U92" s="9"/>
      <c r="V92" s="15"/>
      <c r="W92" s="28"/>
      <c r="X92" s="9"/>
      <c r="Y92" s="107" t="b">
        <f t="shared" si="5"/>
        <v>0</v>
      </c>
      <c r="Z92" s="106">
        <f t="shared" si="6"/>
        <v>49</v>
      </c>
      <c r="AA92" s="105"/>
      <c r="AB92" s="81"/>
      <c r="AC92" s="81"/>
      <c r="AD92" s="14"/>
      <c r="AE92" s="14"/>
      <c r="AF92" s="13"/>
    </row>
    <row r="93" spans="1:32" s="10" customFormat="1" ht="43.2" x14ac:dyDescent="0.3">
      <c r="A93" s="14">
        <v>90</v>
      </c>
      <c r="B93" s="8">
        <v>16190</v>
      </c>
      <c r="C93" s="9" t="s">
        <v>975</v>
      </c>
      <c r="D93" s="8">
        <v>7.9710000000000001</v>
      </c>
      <c r="E93" s="8">
        <v>12.224</v>
      </c>
      <c r="F93" s="8">
        <f t="shared" si="4"/>
        <v>4.2530000000000001</v>
      </c>
      <c r="G93" s="38" t="s">
        <v>901</v>
      </c>
      <c r="H93" s="8" t="s">
        <v>902</v>
      </c>
      <c r="I93" s="9" t="s">
        <v>923</v>
      </c>
      <c r="J93" s="38" t="s">
        <v>383</v>
      </c>
      <c r="K93" s="54">
        <v>28</v>
      </c>
      <c r="L93" s="14">
        <v>87</v>
      </c>
      <c r="M93" s="14">
        <v>100</v>
      </c>
      <c r="N93" s="14">
        <v>2</v>
      </c>
      <c r="O93" s="14">
        <v>4</v>
      </c>
      <c r="P93" s="14">
        <v>10</v>
      </c>
      <c r="Q93" s="11">
        <v>48</v>
      </c>
      <c r="R93" s="25">
        <v>2029</v>
      </c>
      <c r="S93" s="32" t="s">
        <v>480</v>
      </c>
      <c r="T93" s="15" t="s">
        <v>482</v>
      </c>
      <c r="U93" s="9" t="s">
        <v>806</v>
      </c>
      <c r="V93" s="15" t="s">
        <v>976</v>
      </c>
      <c r="W93" s="28" t="s">
        <v>653</v>
      </c>
      <c r="X93" s="9"/>
      <c r="Y93" s="107">
        <f t="shared" si="5"/>
        <v>10</v>
      </c>
      <c r="Z93" s="106">
        <f t="shared" si="6"/>
        <v>48</v>
      </c>
      <c r="AA93" s="105"/>
      <c r="AB93" s="81">
        <v>1</v>
      </c>
      <c r="AC93" s="81"/>
      <c r="AD93" s="14"/>
      <c r="AE93" s="14"/>
      <c r="AF93" s="13"/>
    </row>
    <row r="94" spans="1:32" s="10" customFormat="1" ht="28.8" x14ac:dyDescent="0.3">
      <c r="A94" s="14">
        <v>91</v>
      </c>
      <c r="B94" s="8">
        <v>18121</v>
      </c>
      <c r="C94" s="9" t="s">
        <v>90</v>
      </c>
      <c r="D94" s="8">
        <v>0.05</v>
      </c>
      <c r="E94" s="8">
        <v>3.68</v>
      </c>
      <c r="F94" s="8">
        <f t="shared" si="4"/>
        <v>3.6300000000000003</v>
      </c>
      <c r="G94" s="43" t="s">
        <v>24</v>
      </c>
      <c r="H94" s="9" t="s">
        <v>278</v>
      </c>
      <c r="I94" s="9" t="s">
        <v>305</v>
      </c>
      <c r="J94" s="15" t="s">
        <v>379</v>
      </c>
      <c r="K94" s="14">
        <v>41</v>
      </c>
      <c r="L94" s="14">
        <v>53</v>
      </c>
      <c r="M94" s="14">
        <v>100</v>
      </c>
      <c r="N94" s="14">
        <v>29</v>
      </c>
      <c r="O94" s="14">
        <v>24</v>
      </c>
      <c r="P94" s="46">
        <v>0</v>
      </c>
      <c r="Q94" s="11">
        <v>48</v>
      </c>
      <c r="R94" s="25"/>
      <c r="S94" s="45" t="s">
        <v>489</v>
      </c>
      <c r="T94" s="45" t="s">
        <v>489</v>
      </c>
      <c r="U94" s="9" t="s">
        <v>812</v>
      </c>
      <c r="V94" s="15" t="s">
        <v>518</v>
      </c>
      <c r="W94" s="28" t="s">
        <v>644</v>
      </c>
      <c r="X94" s="9"/>
      <c r="Y94" s="107" t="b">
        <f t="shared" si="5"/>
        <v>0</v>
      </c>
      <c r="Z94" s="106">
        <f t="shared" si="6"/>
        <v>48</v>
      </c>
      <c r="AA94" s="105"/>
      <c r="AB94" s="81"/>
      <c r="AC94" s="81"/>
      <c r="AD94" s="14"/>
      <c r="AE94" s="14"/>
      <c r="AF94" s="13"/>
    </row>
    <row r="95" spans="1:32" s="10" customFormat="1" ht="388.8" x14ac:dyDescent="0.3">
      <c r="A95" s="14">
        <v>92</v>
      </c>
      <c r="B95" s="8">
        <v>18206</v>
      </c>
      <c r="C95" s="9" t="s">
        <v>91</v>
      </c>
      <c r="D95" s="8">
        <v>5.2</v>
      </c>
      <c r="E95" s="8">
        <v>9.7750000000000004</v>
      </c>
      <c r="F95" s="8">
        <f t="shared" si="4"/>
        <v>4.5750000000000002</v>
      </c>
      <c r="G95" s="43" t="s">
        <v>24</v>
      </c>
      <c r="H95" s="9" t="s">
        <v>286</v>
      </c>
      <c r="I95" s="9" t="s">
        <v>328</v>
      </c>
      <c r="J95" s="45" t="s">
        <v>417</v>
      </c>
      <c r="K95" s="14">
        <v>12</v>
      </c>
      <c r="L95" s="14">
        <v>0</v>
      </c>
      <c r="M95" s="14">
        <v>100</v>
      </c>
      <c r="N95" s="14">
        <v>21</v>
      </c>
      <c r="O95" s="14">
        <v>2</v>
      </c>
      <c r="P95" s="14">
        <v>20</v>
      </c>
      <c r="Q95" s="11">
        <v>48</v>
      </c>
      <c r="R95" s="25"/>
      <c r="S95" s="32" t="s">
        <v>454</v>
      </c>
      <c r="T95" s="15" t="s">
        <v>482</v>
      </c>
      <c r="U95" s="9" t="s">
        <v>813</v>
      </c>
      <c r="V95" s="15" t="s">
        <v>498</v>
      </c>
      <c r="W95" s="28" t="s">
        <v>640</v>
      </c>
      <c r="X95" s="56" t="s">
        <v>1282</v>
      </c>
      <c r="Y95" s="107">
        <f t="shared" si="5"/>
        <v>20</v>
      </c>
      <c r="Z95" s="106">
        <f t="shared" si="6"/>
        <v>48</v>
      </c>
      <c r="AA95" s="104">
        <v>1</v>
      </c>
      <c r="AB95" s="81"/>
      <c r="AC95" s="81"/>
      <c r="AD95" s="14"/>
      <c r="AE95" s="14"/>
      <c r="AF95" s="13"/>
    </row>
    <row r="96" spans="1:32" s="10" customFormat="1" ht="72" x14ac:dyDescent="0.3">
      <c r="A96" s="14">
        <v>93</v>
      </c>
      <c r="B96" s="8">
        <v>19210</v>
      </c>
      <c r="C96" s="9" t="s">
        <v>909</v>
      </c>
      <c r="D96" s="8">
        <v>5.2060000000000004</v>
      </c>
      <c r="E96" s="8">
        <v>8.9830000000000005</v>
      </c>
      <c r="F96" s="8">
        <f t="shared" si="4"/>
        <v>3.7770000000000001</v>
      </c>
      <c r="G96" s="38" t="s">
        <v>901</v>
      </c>
      <c r="H96" s="8" t="s">
        <v>902</v>
      </c>
      <c r="I96" s="9" t="s">
        <v>977</v>
      </c>
      <c r="J96" s="8" t="s">
        <v>448</v>
      </c>
      <c r="K96" s="14">
        <v>38</v>
      </c>
      <c r="L96" s="14">
        <v>53</v>
      </c>
      <c r="M96" s="14">
        <v>100</v>
      </c>
      <c r="N96" s="14">
        <v>6</v>
      </c>
      <c r="O96" s="14">
        <v>0</v>
      </c>
      <c r="P96" s="14">
        <v>10</v>
      </c>
      <c r="Q96" s="11">
        <v>48</v>
      </c>
      <c r="R96" s="25"/>
      <c r="S96" s="32" t="s">
        <v>480</v>
      </c>
      <c r="T96" s="15" t="s">
        <v>482</v>
      </c>
      <c r="U96" s="9" t="s">
        <v>489</v>
      </c>
      <c r="V96" s="15" t="s">
        <v>498</v>
      </c>
      <c r="W96" s="28" t="s">
        <v>640</v>
      </c>
      <c r="X96" s="9"/>
      <c r="Y96" s="107">
        <f t="shared" si="5"/>
        <v>10</v>
      </c>
      <c r="Z96" s="106">
        <f t="shared" si="6"/>
        <v>48</v>
      </c>
      <c r="AA96" s="105"/>
      <c r="AB96" s="81">
        <v>1</v>
      </c>
      <c r="AC96" s="81"/>
      <c r="AD96" s="14"/>
      <c r="AE96" s="14"/>
      <c r="AF96" s="13"/>
    </row>
    <row r="97" spans="1:32" s="10" customFormat="1" ht="43.2" x14ac:dyDescent="0.3">
      <c r="A97" s="14">
        <v>94</v>
      </c>
      <c r="B97" s="8">
        <v>25139</v>
      </c>
      <c r="C97" s="9" t="s">
        <v>92</v>
      </c>
      <c r="D97" s="8">
        <v>3.444</v>
      </c>
      <c r="E97" s="8">
        <v>5.9459999999999997</v>
      </c>
      <c r="F97" s="8">
        <f t="shared" si="4"/>
        <v>2.5019999999999998</v>
      </c>
      <c r="G97" s="43" t="s">
        <v>24</v>
      </c>
      <c r="H97" s="9" t="s">
        <v>280</v>
      </c>
      <c r="I97" s="9" t="s">
        <v>304</v>
      </c>
      <c r="J97" s="45" t="s">
        <v>418</v>
      </c>
      <c r="K97" s="14">
        <v>10</v>
      </c>
      <c r="L97" s="14">
        <v>0</v>
      </c>
      <c r="M97" s="14">
        <v>100</v>
      </c>
      <c r="N97" s="14">
        <v>8</v>
      </c>
      <c r="O97" s="14">
        <v>18</v>
      </c>
      <c r="P97" s="14">
        <v>20</v>
      </c>
      <c r="Q97" s="11">
        <v>48</v>
      </c>
      <c r="R97" s="25">
        <v>2029</v>
      </c>
      <c r="S97" s="32" t="s">
        <v>454</v>
      </c>
      <c r="T97" s="15" t="s">
        <v>482</v>
      </c>
      <c r="U97" s="9" t="s">
        <v>814</v>
      </c>
      <c r="V97" s="15" t="s">
        <v>498</v>
      </c>
      <c r="W97" s="28" t="s">
        <v>640</v>
      </c>
      <c r="X97" s="68" t="s">
        <v>1387</v>
      </c>
      <c r="Y97" s="107">
        <f t="shared" si="5"/>
        <v>20</v>
      </c>
      <c r="Z97" s="106">
        <f t="shared" si="6"/>
        <v>48</v>
      </c>
      <c r="AA97" s="104">
        <v>1</v>
      </c>
      <c r="AB97" s="81"/>
      <c r="AC97" s="81"/>
      <c r="AD97" s="14"/>
      <c r="AE97" s="14"/>
      <c r="AF97" s="13"/>
    </row>
    <row r="98" spans="1:32" s="10" customFormat="1" ht="43.2" x14ac:dyDescent="0.3">
      <c r="A98" s="14">
        <v>95</v>
      </c>
      <c r="B98" s="8">
        <v>11235</v>
      </c>
      <c r="C98" s="9" t="s">
        <v>978</v>
      </c>
      <c r="D98" s="8">
        <v>0.19500000000000001</v>
      </c>
      <c r="E98" s="8">
        <v>1.194</v>
      </c>
      <c r="F98" s="8">
        <f t="shared" si="4"/>
        <v>0.99899999999999989</v>
      </c>
      <c r="G98" s="39" t="s">
        <v>918</v>
      </c>
      <c r="H98" s="8" t="s">
        <v>971</v>
      </c>
      <c r="I98" s="9" t="s">
        <v>979</v>
      </c>
      <c r="J98" s="48" t="s">
        <v>980</v>
      </c>
      <c r="K98" s="14">
        <v>13</v>
      </c>
      <c r="L98" s="14">
        <v>27</v>
      </c>
      <c r="M98" s="14">
        <v>0</v>
      </c>
      <c r="N98" s="14">
        <v>0</v>
      </c>
      <c r="O98" s="14">
        <v>100</v>
      </c>
      <c r="P98" s="14">
        <v>20</v>
      </c>
      <c r="Q98" s="11">
        <v>47</v>
      </c>
      <c r="R98" s="25"/>
      <c r="S98" s="32" t="s">
        <v>454</v>
      </c>
      <c r="T98" s="15" t="s">
        <v>482</v>
      </c>
      <c r="U98" s="9" t="s">
        <v>489</v>
      </c>
      <c r="V98" s="15" t="s">
        <v>509</v>
      </c>
      <c r="W98" s="28" t="s">
        <v>653</v>
      </c>
      <c r="X98" s="9"/>
      <c r="Y98" s="107">
        <f t="shared" si="5"/>
        <v>20</v>
      </c>
      <c r="Z98" s="106">
        <f t="shared" si="6"/>
        <v>47</v>
      </c>
      <c r="AA98" s="104">
        <v>1</v>
      </c>
      <c r="AB98" s="81"/>
      <c r="AC98" s="81"/>
      <c r="AD98" s="14"/>
      <c r="AE98" s="14"/>
      <c r="AF98" s="13"/>
    </row>
    <row r="99" spans="1:32" s="10" customFormat="1" ht="72" x14ac:dyDescent="0.3">
      <c r="A99" s="14">
        <v>96</v>
      </c>
      <c r="B99" s="8">
        <v>11371</v>
      </c>
      <c r="C99" s="9" t="s">
        <v>981</v>
      </c>
      <c r="D99" s="8">
        <v>1.286</v>
      </c>
      <c r="E99" s="8">
        <v>4.6689999999999996</v>
      </c>
      <c r="F99" s="8">
        <f t="shared" si="4"/>
        <v>3.3829999999999996</v>
      </c>
      <c r="G99" s="39" t="s">
        <v>918</v>
      </c>
      <c r="H99" s="8" t="s">
        <v>971</v>
      </c>
      <c r="I99" s="9" t="s">
        <v>982</v>
      </c>
      <c r="J99" s="8" t="s">
        <v>904</v>
      </c>
      <c r="K99" s="14">
        <v>67</v>
      </c>
      <c r="L99" s="14">
        <v>100</v>
      </c>
      <c r="M99" s="14">
        <v>0</v>
      </c>
      <c r="N99" s="14">
        <v>28</v>
      </c>
      <c r="O99" s="14">
        <v>8</v>
      </c>
      <c r="P99" s="14">
        <v>10</v>
      </c>
      <c r="Q99" s="11">
        <v>47</v>
      </c>
      <c r="R99" s="25"/>
      <c r="S99" s="32" t="s">
        <v>480</v>
      </c>
      <c r="T99" s="15" t="s">
        <v>482</v>
      </c>
      <c r="U99" s="9" t="s">
        <v>773</v>
      </c>
      <c r="V99" s="15" t="s">
        <v>983</v>
      </c>
      <c r="W99" s="28" t="s">
        <v>984</v>
      </c>
      <c r="X99" s="9"/>
      <c r="Y99" s="107">
        <f t="shared" si="5"/>
        <v>10</v>
      </c>
      <c r="Z99" s="106">
        <f t="shared" si="6"/>
        <v>47</v>
      </c>
      <c r="AA99" s="105"/>
      <c r="AB99" s="81">
        <v>1</v>
      </c>
      <c r="AC99" s="81"/>
      <c r="AD99" s="14"/>
      <c r="AE99" s="14"/>
      <c r="AF99" s="13"/>
    </row>
    <row r="100" spans="1:32" s="10" customFormat="1" ht="28.8" x14ac:dyDescent="0.3">
      <c r="A100" s="14">
        <v>97</v>
      </c>
      <c r="B100" s="8">
        <v>18130</v>
      </c>
      <c r="C100" s="9" t="s">
        <v>80</v>
      </c>
      <c r="D100" s="8">
        <v>0</v>
      </c>
      <c r="E100" s="8">
        <v>5.58</v>
      </c>
      <c r="F100" s="8">
        <f t="shared" ref="F100:F131" si="7">E100-D100</f>
        <v>5.58</v>
      </c>
      <c r="G100" s="43" t="s">
        <v>24</v>
      </c>
      <c r="H100" s="9" t="s">
        <v>278</v>
      </c>
      <c r="I100" s="9" t="s">
        <v>305</v>
      </c>
      <c r="J100" s="55" t="s">
        <v>419</v>
      </c>
      <c r="K100" s="54">
        <v>29</v>
      </c>
      <c r="L100" s="14">
        <v>20</v>
      </c>
      <c r="M100" s="14">
        <v>100</v>
      </c>
      <c r="N100" s="14">
        <v>22</v>
      </c>
      <c r="O100" s="14">
        <v>7</v>
      </c>
      <c r="P100" s="14">
        <v>10</v>
      </c>
      <c r="Q100" s="11">
        <v>47</v>
      </c>
      <c r="R100" s="25">
        <v>2028</v>
      </c>
      <c r="S100" s="32" t="s">
        <v>480</v>
      </c>
      <c r="T100" s="15" t="s">
        <v>482</v>
      </c>
      <c r="U100" s="9" t="s">
        <v>815</v>
      </c>
      <c r="V100" s="15" t="s">
        <v>498</v>
      </c>
      <c r="W100" s="28" t="s">
        <v>658</v>
      </c>
      <c r="X100" s="68" t="s">
        <v>1386</v>
      </c>
      <c r="Y100" s="107">
        <f t="shared" si="5"/>
        <v>10</v>
      </c>
      <c r="Z100" s="106">
        <f t="shared" si="6"/>
        <v>47</v>
      </c>
      <c r="AA100" s="105"/>
      <c r="AB100" s="81">
        <v>1</v>
      </c>
      <c r="AC100" s="81"/>
      <c r="AD100" s="14"/>
      <c r="AE100" s="14"/>
      <c r="AF100" s="13"/>
    </row>
    <row r="101" spans="1:32" s="10" customFormat="1" ht="28.8" x14ac:dyDescent="0.3">
      <c r="A101" s="14">
        <v>98</v>
      </c>
      <c r="B101" s="8">
        <v>18206</v>
      </c>
      <c r="C101" s="9" t="s">
        <v>91</v>
      </c>
      <c r="D101" s="8">
        <v>0.05</v>
      </c>
      <c r="E101" s="8">
        <v>5.2</v>
      </c>
      <c r="F101" s="8">
        <f t="shared" si="7"/>
        <v>5.15</v>
      </c>
      <c r="G101" s="43" t="s">
        <v>24</v>
      </c>
      <c r="H101" s="9" t="s">
        <v>278</v>
      </c>
      <c r="I101" s="9" t="s">
        <v>302</v>
      </c>
      <c r="J101" s="15" t="s">
        <v>420</v>
      </c>
      <c r="K101" s="14">
        <v>50</v>
      </c>
      <c r="L101" s="14">
        <v>67</v>
      </c>
      <c r="M101" s="14">
        <v>0</v>
      </c>
      <c r="N101" s="14">
        <v>20</v>
      </c>
      <c r="O101" s="14">
        <v>5</v>
      </c>
      <c r="P101" s="14">
        <v>20</v>
      </c>
      <c r="Q101" s="11">
        <v>47</v>
      </c>
      <c r="R101" s="25"/>
      <c r="S101" s="32" t="s">
        <v>454</v>
      </c>
      <c r="T101" s="15" t="s">
        <v>482</v>
      </c>
      <c r="U101" s="9" t="s">
        <v>816</v>
      </c>
      <c r="V101" s="15" t="s">
        <v>498</v>
      </c>
      <c r="W101" s="28" t="s">
        <v>640</v>
      </c>
      <c r="X101" s="9"/>
      <c r="Y101" s="107">
        <f t="shared" si="5"/>
        <v>20</v>
      </c>
      <c r="Z101" s="106">
        <f t="shared" si="6"/>
        <v>47</v>
      </c>
      <c r="AA101" s="104">
        <v>1</v>
      </c>
      <c r="AB101" s="81"/>
      <c r="AC101" s="81"/>
      <c r="AD101" s="14"/>
      <c r="AE101" s="14"/>
      <c r="AF101" s="13"/>
    </row>
    <row r="102" spans="1:32" s="10" customFormat="1" ht="43.2" x14ac:dyDescent="0.3">
      <c r="A102" s="14">
        <v>99</v>
      </c>
      <c r="B102" s="8">
        <v>19211</v>
      </c>
      <c r="C102" s="9" t="s">
        <v>985</v>
      </c>
      <c r="D102" s="8">
        <v>3.871</v>
      </c>
      <c r="E102" s="8">
        <v>7.2</v>
      </c>
      <c r="F102" s="8">
        <f t="shared" si="7"/>
        <v>3.3290000000000002</v>
      </c>
      <c r="G102" s="38" t="s">
        <v>901</v>
      </c>
      <c r="H102" s="8" t="s">
        <v>902</v>
      </c>
      <c r="I102" s="9" t="s">
        <v>968</v>
      </c>
      <c r="J102" s="8" t="s">
        <v>396</v>
      </c>
      <c r="K102" s="14">
        <v>58</v>
      </c>
      <c r="L102" s="14">
        <v>100</v>
      </c>
      <c r="M102" s="46">
        <v>100</v>
      </c>
      <c r="N102" s="14">
        <v>0</v>
      </c>
      <c r="O102" s="14">
        <v>0</v>
      </c>
      <c r="P102" s="46">
        <v>0</v>
      </c>
      <c r="Q102" s="11">
        <v>47</v>
      </c>
      <c r="R102" s="25"/>
      <c r="S102" s="45" t="s">
        <v>489</v>
      </c>
      <c r="T102" s="45" t="s">
        <v>489</v>
      </c>
      <c r="U102" s="9" t="s">
        <v>489</v>
      </c>
      <c r="V102" s="15" t="s">
        <v>986</v>
      </c>
      <c r="W102" s="28" t="s">
        <v>693</v>
      </c>
      <c r="X102" s="9"/>
      <c r="Y102" s="107" t="b">
        <f t="shared" si="5"/>
        <v>0</v>
      </c>
      <c r="Z102" s="106">
        <f t="shared" si="6"/>
        <v>47</v>
      </c>
      <c r="AA102" s="105"/>
      <c r="AB102" s="81"/>
      <c r="AC102" s="81"/>
      <c r="AD102" s="14"/>
      <c r="AE102" s="14"/>
      <c r="AF102" s="13"/>
    </row>
    <row r="103" spans="1:32" s="10" customFormat="1" ht="28.8" x14ac:dyDescent="0.3">
      <c r="A103" s="14">
        <v>100</v>
      </c>
      <c r="B103" s="8">
        <v>19272</v>
      </c>
      <c r="C103" s="9" t="s">
        <v>937</v>
      </c>
      <c r="D103" s="8">
        <v>0.378</v>
      </c>
      <c r="E103" s="8">
        <v>3.456</v>
      </c>
      <c r="F103" s="8">
        <f t="shared" si="7"/>
        <v>3.0779999999999998</v>
      </c>
      <c r="G103" s="38" t="s">
        <v>901</v>
      </c>
      <c r="H103" s="8" t="s">
        <v>902</v>
      </c>
      <c r="I103" s="9" t="s">
        <v>903</v>
      </c>
      <c r="J103" s="8" t="s">
        <v>413</v>
      </c>
      <c r="K103" s="14">
        <v>44</v>
      </c>
      <c r="L103" s="14">
        <v>53</v>
      </c>
      <c r="M103" s="46">
        <v>100</v>
      </c>
      <c r="N103" s="14">
        <v>27</v>
      </c>
      <c r="O103" s="14">
        <v>14</v>
      </c>
      <c r="P103" s="46">
        <v>0</v>
      </c>
      <c r="Q103" s="11">
        <v>47</v>
      </c>
      <c r="R103" s="25"/>
      <c r="S103" s="45" t="s">
        <v>489</v>
      </c>
      <c r="T103" s="45" t="s">
        <v>489</v>
      </c>
      <c r="U103" s="9" t="s">
        <v>793</v>
      </c>
      <c r="V103" s="15" t="s">
        <v>509</v>
      </c>
      <c r="W103" s="28" t="s">
        <v>653</v>
      </c>
      <c r="X103" s="9"/>
      <c r="Y103" s="107" t="b">
        <f t="shared" si="5"/>
        <v>0</v>
      </c>
      <c r="Z103" s="106">
        <f t="shared" si="6"/>
        <v>47</v>
      </c>
      <c r="AA103" s="105"/>
      <c r="AB103" s="81"/>
      <c r="AC103" s="81"/>
      <c r="AD103" s="14"/>
      <c r="AE103" s="14"/>
      <c r="AF103" s="13"/>
    </row>
    <row r="104" spans="1:32" s="10" customFormat="1" ht="43.2" x14ac:dyDescent="0.3">
      <c r="A104" s="14">
        <v>101</v>
      </c>
      <c r="B104" s="8">
        <v>19276</v>
      </c>
      <c r="C104" s="9" t="s">
        <v>987</v>
      </c>
      <c r="D104" s="8">
        <v>10.317</v>
      </c>
      <c r="E104" s="8">
        <v>16.640999999999998</v>
      </c>
      <c r="F104" s="8">
        <f t="shared" si="7"/>
        <v>6.3239999999999981</v>
      </c>
      <c r="G104" s="38" t="s">
        <v>901</v>
      </c>
      <c r="H104" s="8" t="s">
        <v>902</v>
      </c>
      <c r="I104" s="9" t="s">
        <v>913</v>
      </c>
      <c r="J104" s="8" t="s">
        <v>372</v>
      </c>
      <c r="K104" s="14">
        <v>47</v>
      </c>
      <c r="L104" s="14">
        <v>87</v>
      </c>
      <c r="M104" s="46">
        <v>62</v>
      </c>
      <c r="N104" s="14">
        <v>6</v>
      </c>
      <c r="O104" s="14">
        <v>2</v>
      </c>
      <c r="P104" s="14">
        <v>10</v>
      </c>
      <c r="Q104" s="11">
        <v>47</v>
      </c>
      <c r="R104" s="25"/>
      <c r="S104" s="32" t="s">
        <v>480</v>
      </c>
      <c r="T104" s="15" t="s">
        <v>482</v>
      </c>
      <c r="U104" s="9" t="s">
        <v>872</v>
      </c>
      <c r="V104" s="15" t="s">
        <v>498</v>
      </c>
      <c r="W104" s="28" t="s">
        <v>653</v>
      </c>
      <c r="X104" s="9" t="s">
        <v>1287</v>
      </c>
      <c r="Y104" s="107">
        <f t="shared" si="5"/>
        <v>10</v>
      </c>
      <c r="Z104" s="106">
        <f t="shared" si="6"/>
        <v>47</v>
      </c>
      <c r="AA104" s="105"/>
      <c r="AB104" s="81">
        <v>1</v>
      </c>
      <c r="AC104" s="81"/>
      <c r="AD104" s="14"/>
      <c r="AE104" s="14"/>
      <c r="AF104" s="13"/>
    </row>
    <row r="105" spans="1:32" s="10" customFormat="1" ht="28.8" x14ac:dyDescent="0.3">
      <c r="A105" s="14">
        <v>102</v>
      </c>
      <c r="B105" s="8">
        <v>21161</v>
      </c>
      <c r="C105" s="9" t="s">
        <v>988</v>
      </c>
      <c r="D105" s="8">
        <v>1.6E-2</v>
      </c>
      <c r="E105" s="8">
        <v>2.379</v>
      </c>
      <c r="F105" s="8">
        <f t="shared" si="7"/>
        <v>2.363</v>
      </c>
      <c r="G105" s="38" t="s">
        <v>901</v>
      </c>
      <c r="H105" s="8" t="s">
        <v>940</v>
      </c>
      <c r="I105" s="9" t="s">
        <v>941</v>
      </c>
      <c r="J105" s="8" t="s">
        <v>429</v>
      </c>
      <c r="K105" s="14">
        <v>36</v>
      </c>
      <c r="L105" s="14">
        <v>60</v>
      </c>
      <c r="M105" s="14">
        <v>100</v>
      </c>
      <c r="N105" s="14">
        <v>0</v>
      </c>
      <c r="O105" s="14">
        <v>1</v>
      </c>
      <c r="P105" s="14">
        <v>10</v>
      </c>
      <c r="Q105" s="11">
        <v>47</v>
      </c>
      <c r="R105" s="25"/>
      <c r="S105" s="32" t="s">
        <v>480</v>
      </c>
      <c r="T105" s="15" t="s">
        <v>482</v>
      </c>
      <c r="U105" s="9" t="s">
        <v>489</v>
      </c>
      <c r="V105" s="15" t="s">
        <v>498</v>
      </c>
      <c r="W105" s="28" t="s">
        <v>479</v>
      </c>
      <c r="X105" s="9" t="s">
        <v>896</v>
      </c>
      <c r="Y105" s="107">
        <f t="shared" si="5"/>
        <v>10</v>
      </c>
      <c r="Z105" s="106">
        <f t="shared" si="6"/>
        <v>47</v>
      </c>
      <c r="AA105" s="105"/>
      <c r="AB105" s="81">
        <v>1</v>
      </c>
      <c r="AC105" s="81"/>
      <c r="AD105" s="14"/>
      <c r="AE105" s="14"/>
      <c r="AF105" s="13"/>
    </row>
    <row r="106" spans="1:32" s="10" customFormat="1" ht="43.2" x14ac:dyDescent="0.3">
      <c r="A106" s="14">
        <v>103</v>
      </c>
      <c r="B106" s="8">
        <v>22231</v>
      </c>
      <c r="C106" s="9" t="s">
        <v>93</v>
      </c>
      <c r="D106" s="8">
        <v>4.3999999999999997E-2</v>
      </c>
      <c r="E106" s="8">
        <v>2.59</v>
      </c>
      <c r="F106" s="8">
        <f t="shared" si="7"/>
        <v>2.5459999999999998</v>
      </c>
      <c r="G106" s="43" t="s">
        <v>24</v>
      </c>
      <c r="H106" s="9" t="s">
        <v>281</v>
      </c>
      <c r="I106" s="9" t="s">
        <v>320</v>
      </c>
      <c r="J106" s="15" t="s">
        <v>421</v>
      </c>
      <c r="K106" s="14">
        <v>48</v>
      </c>
      <c r="L106" s="14">
        <v>40</v>
      </c>
      <c r="M106" s="14">
        <v>100</v>
      </c>
      <c r="N106" s="14">
        <v>28</v>
      </c>
      <c r="O106" s="14">
        <v>13</v>
      </c>
      <c r="P106" s="46">
        <v>0</v>
      </c>
      <c r="Q106" s="11">
        <v>47</v>
      </c>
      <c r="R106" s="25"/>
      <c r="S106" s="45" t="s">
        <v>489</v>
      </c>
      <c r="T106" s="45" t="s">
        <v>489</v>
      </c>
      <c r="U106" s="9" t="s">
        <v>804</v>
      </c>
      <c r="V106" s="15" t="s">
        <v>531</v>
      </c>
      <c r="W106" s="28" t="s">
        <v>675</v>
      </c>
      <c r="X106" s="9"/>
      <c r="Y106" s="107" t="b">
        <f t="shared" si="5"/>
        <v>0</v>
      </c>
      <c r="Z106" s="106">
        <f t="shared" si="6"/>
        <v>47</v>
      </c>
      <c r="AA106" s="105"/>
      <c r="AB106" s="81"/>
      <c r="AC106" s="81"/>
      <c r="AD106" s="14"/>
      <c r="AE106" s="14"/>
      <c r="AF106" s="13"/>
    </row>
    <row r="107" spans="1:32" s="10" customFormat="1" ht="28.8" x14ac:dyDescent="0.3">
      <c r="A107" s="14">
        <v>104</v>
      </c>
      <c r="B107" s="8">
        <v>25108</v>
      </c>
      <c r="C107" s="9" t="s">
        <v>61</v>
      </c>
      <c r="D107" s="8">
        <v>17.155000000000001</v>
      </c>
      <c r="E107" s="8">
        <v>20.399000000000001</v>
      </c>
      <c r="F107" s="8">
        <f t="shared" si="7"/>
        <v>3.2439999999999998</v>
      </c>
      <c r="G107" s="43" t="s">
        <v>24</v>
      </c>
      <c r="H107" s="9" t="s">
        <v>280</v>
      </c>
      <c r="I107" s="9" t="s">
        <v>304</v>
      </c>
      <c r="J107" s="15" t="s">
        <v>398</v>
      </c>
      <c r="K107" s="14">
        <v>35</v>
      </c>
      <c r="L107" s="14">
        <v>60</v>
      </c>
      <c r="M107" s="14">
        <v>100</v>
      </c>
      <c r="N107" s="14">
        <v>0</v>
      </c>
      <c r="O107" s="14">
        <v>0</v>
      </c>
      <c r="P107" s="14">
        <v>10</v>
      </c>
      <c r="Q107" s="11">
        <v>47</v>
      </c>
      <c r="R107" s="25"/>
      <c r="S107" s="32" t="s">
        <v>480</v>
      </c>
      <c r="T107" s="15" t="s">
        <v>482</v>
      </c>
      <c r="U107" s="9" t="s">
        <v>489</v>
      </c>
      <c r="V107" s="15" t="s">
        <v>498</v>
      </c>
      <c r="W107" s="28" t="s">
        <v>676</v>
      </c>
      <c r="X107" s="9"/>
      <c r="Y107" s="107">
        <f t="shared" si="5"/>
        <v>10</v>
      </c>
      <c r="Z107" s="106">
        <f t="shared" si="6"/>
        <v>47</v>
      </c>
      <c r="AA107" s="105"/>
      <c r="AB107" s="81">
        <v>1</v>
      </c>
      <c r="AC107" s="81"/>
      <c r="AD107" s="14"/>
      <c r="AE107" s="14"/>
      <c r="AF107" s="13"/>
    </row>
    <row r="108" spans="1:32" s="10" customFormat="1" ht="28.8" x14ac:dyDescent="0.3">
      <c r="A108" s="14">
        <v>105</v>
      </c>
      <c r="B108" s="8">
        <v>13154</v>
      </c>
      <c r="C108" s="9" t="s">
        <v>94</v>
      </c>
      <c r="D108" s="8">
        <v>4.2999999999999997E-2</v>
      </c>
      <c r="E108" s="8">
        <v>1.3759999999999999</v>
      </c>
      <c r="F108" s="8">
        <f t="shared" si="7"/>
        <v>1.333</v>
      </c>
      <c r="G108" s="36" t="s">
        <v>44</v>
      </c>
      <c r="H108" s="9" t="s">
        <v>284</v>
      </c>
      <c r="I108" s="9" t="s">
        <v>329</v>
      </c>
      <c r="J108" s="15" t="s">
        <v>422</v>
      </c>
      <c r="K108" s="14">
        <v>84</v>
      </c>
      <c r="L108" s="14">
        <v>100</v>
      </c>
      <c r="M108" s="14">
        <v>0</v>
      </c>
      <c r="N108" s="14">
        <v>12</v>
      </c>
      <c r="O108" s="14">
        <v>40</v>
      </c>
      <c r="P108" s="14">
        <v>0</v>
      </c>
      <c r="Q108" s="11">
        <v>46</v>
      </c>
      <c r="R108" s="25"/>
      <c r="S108" s="32" t="s">
        <v>492</v>
      </c>
      <c r="T108" s="15" t="s">
        <v>482</v>
      </c>
      <c r="U108" s="9" t="s">
        <v>773</v>
      </c>
      <c r="V108" s="15" t="s">
        <v>532</v>
      </c>
      <c r="W108" s="28" t="s">
        <v>652</v>
      </c>
      <c r="X108" s="9"/>
      <c r="Y108" s="107">
        <f t="shared" si="5"/>
        <v>0</v>
      </c>
      <c r="Z108" s="106">
        <f t="shared" si="6"/>
        <v>46</v>
      </c>
      <c r="AA108" s="105"/>
      <c r="AB108" s="81"/>
      <c r="AC108" s="81">
        <v>1</v>
      </c>
      <c r="AD108" s="14"/>
      <c r="AE108" s="14"/>
      <c r="AF108" s="13"/>
    </row>
    <row r="109" spans="1:32" s="10" customFormat="1" ht="28.8" x14ac:dyDescent="0.3">
      <c r="A109" s="14">
        <v>106</v>
      </c>
      <c r="B109" s="8">
        <v>14128</v>
      </c>
      <c r="C109" s="9" t="s">
        <v>95</v>
      </c>
      <c r="D109" s="8">
        <v>0</v>
      </c>
      <c r="E109" s="8">
        <v>2.8380000000000001</v>
      </c>
      <c r="F109" s="8">
        <f t="shared" si="7"/>
        <v>2.8380000000000001</v>
      </c>
      <c r="G109" s="43" t="s">
        <v>24</v>
      </c>
      <c r="H109" s="9" t="s">
        <v>282</v>
      </c>
      <c r="I109" s="9" t="s">
        <v>311</v>
      </c>
      <c r="J109" s="15" t="s">
        <v>411</v>
      </c>
      <c r="K109" s="14">
        <v>29</v>
      </c>
      <c r="L109" s="14">
        <v>53</v>
      </c>
      <c r="M109" s="14">
        <v>100</v>
      </c>
      <c r="N109" s="14">
        <v>19</v>
      </c>
      <c r="O109" s="14">
        <v>40</v>
      </c>
      <c r="P109" s="14">
        <v>0</v>
      </c>
      <c r="Q109" s="11">
        <v>46</v>
      </c>
      <c r="R109" s="25"/>
      <c r="S109" s="32" t="s">
        <v>492</v>
      </c>
      <c r="T109" s="15" t="s">
        <v>482</v>
      </c>
      <c r="U109" s="9" t="s">
        <v>791</v>
      </c>
      <c r="V109" s="15" t="s">
        <v>533</v>
      </c>
      <c r="W109" s="28" t="s">
        <v>653</v>
      </c>
      <c r="X109" s="9"/>
      <c r="Y109" s="107">
        <f t="shared" si="5"/>
        <v>0</v>
      </c>
      <c r="Z109" s="106">
        <f t="shared" si="6"/>
        <v>46</v>
      </c>
      <c r="AA109" s="105"/>
      <c r="AB109" s="81"/>
      <c r="AC109" s="81">
        <v>1</v>
      </c>
      <c r="AD109" s="14"/>
      <c r="AE109" s="14"/>
      <c r="AF109" s="13"/>
    </row>
    <row r="110" spans="1:32" s="10" customFormat="1" ht="28.8" x14ac:dyDescent="0.3">
      <c r="A110" s="14">
        <v>107</v>
      </c>
      <c r="B110" s="8">
        <v>15143</v>
      </c>
      <c r="C110" s="9" t="s">
        <v>96</v>
      </c>
      <c r="D110" s="8">
        <v>5.6989999999999998</v>
      </c>
      <c r="E110" s="8">
        <v>10.670999999999999</v>
      </c>
      <c r="F110" s="8">
        <f t="shared" si="7"/>
        <v>4.9719999999999995</v>
      </c>
      <c r="G110" s="36" t="s">
        <v>44</v>
      </c>
      <c r="H110" s="9" t="s">
        <v>283</v>
      </c>
      <c r="I110" s="9" t="s">
        <v>315</v>
      </c>
      <c r="J110" s="15" t="s">
        <v>402</v>
      </c>
      <c r="K110" s="14">
        <v>82</v>
      </c>
      <c r="L110" s="14">
        <v>100</v>
      </c>
      <c r="M110" s="14">
        <v>0</v>
      </c>
      <c r="N110" s="14">
        <v>5</v>
      </c>
      <c r="O110" s="14">
        <v>0</v>
      </c>
      <c r="P110" s="14">
        <v>10</v>
      </c>
      <c r="Q110" s="11">
        <v>46</v>
      </c>
      <c r="R110" s="25"/>
      <c r="S110" s="32" t="s">
        <v>480</v>
      </c>
      <c r="T110" s="15" t="s">
        <v>482</v>
      </c>
      <c r="U110" s="9" t="s">
        <v>808</v>
      </c>
      <c r="V110" s="15" t="s">
        <v>534</v>
      </c>
      <c r="W110" s="28" t="s">
        <v>677</v>
      </c>
      <c r="X110" s="9"/>
      <c r="Y110" s="107">
        <f t="shared" si="5"/>
        <v>10</v>
      </c>
      <c r="Z110" s="106">
        <f t="shared" si="6"/>
        <v>46</v>
      </c>
      <c r="AA110" s="105"/>
      <c r="AB110" s="81">
        <v>1</v>
      </c>
      <c r="AC110" s="81"/>
      <c r="AD110" s="14"/>
      <c r="AE110" s="14"/>
      <c r="AF110" s="13"/>
    </row>
    <row r="111" spans="1:32" s="10" customFormat="1" ht="28.8" x14ac:dyDescent="0.3">
      <c r="A111" s="14">
        <v>108</v>
      </c>
      <c r="B111" s="8">
        <v>19205</v>
      </c>
      <c r="C111" s="9" t="s">
        <v>989</v>
      </c>
      <c r="D111" s="8">
        <v>0.03</v>
      </c>
      <c r="E111" s="8">
        <v>6.6989999999999998</v>
      </c>
      <c r="F111" s="8">
        <f t="shared" si="7"/>
        <v>6.6689999999999996</v>
      </c>
      <c r="G111" s="38" t="s">
        <v>901</v>
      </c>
      <c r="H111" s="8" t="s">
        <v>902</v>
      </c>
      <c r="I111" s="9" t="s">
        <v>923</v>
      </c>
      <c r="J111" s="8" t="s">
        <v>419</v>
      </c>
      <c r="K111" s="14">
        <v>29</v>
      </c>
      <c r="L111" s="14">
        <v>40</v>
      </c>
      <c r="M111" s="14">
        <v>100</v>
      </c>
      <c r="N111" s="14">
        <v>12</v>
      </c>
      <c r="O111" s="14">
        <v>2</v>
      </c>
      <c r="P111" s="14">
        <v>10</v>
      </c>
      <c r="Q111" s="11">
        <v>46</v>
      </c>
      <c r="R111" s="25"/>
      <c r="S111" s="32" t="s">
        <v>480</v>
      </c>
      <c r="T111" s="15" t="s">
        <v>482</v>
      </c>
      <c r="U111" s="9" t="s">
        <v>990</v>
      </c>
      <c r="V111" s="15" t="s">
        <v>991</v>
      </c>
      <c r="W111" s="28" t="s">
        <v>652</v>
      </c>
      <c r="X111" s="9"/>
      <c r="Y111" s="107">
        <f t="shared" si="5"/>
        <v>10</v>
      </c>
      <c r="Z111" s="106">
        <f t="shared" si="6"/>
        <v>46</v>
      </c>
      <c r="AA111" s="105"/>
      <c r="AB111" s="81">
        <v>1</v>
      </c>
      <c r="AC111" s="81"/>
      <c r="AD111" s="14"/>
      <c r="AE111" s="14"/>
      <c r="AF111" s="13"/>
    </row>
    <row r="112" spans="1:32" s="10" customFormat="1" ht="216" x14ac:dyDescent="0.3">
      <c r="A112" s="14">
        <v>109</v>
      </c>
      <c r="B112" s="8">
        <v>20177</v>
      </c>
      <c r="C112" s="9" t="s">
        <v>927</v>
      </c>
      <c r="D112" s="8">
        <v>4</v>
      </c>
      <c r="E112" s="8">
        <v>4.2249999999999996</v>
      </c>
      <c r="F112" s="8">
        <f t="shared" si="7"/>
        <v>0.22499999999999964</v>
      </c>
      <c r="G112" s="39" t="s">
        <v>918</v>
      </c>
      <c r="H112" s="8" t="s">
        <v>919</v>
      </c>
      <c r="I112" s="9" t="s">
        <v>928</v>
      </c>
      <c r="J112" s="68" t="s">
        <v>366</v>
      </c>
      <c r="K112" s="46">
        <v>53</v>
      </c>
      <c r="L112" s="46">
        <v>100</v>
      </c>
      <c r="M112" s="14">
        <v>0</v>
      </c>
      <c r="N112" s="54">
        <v>73</v>
      </c>
      <c r="O112" s="54">
        <v>20</v>
      </c>
      <c r="P112" s="14">
        <v>0</v>
      </c>
      <c r="Q112" s="11">
        <v>46</v>
      </c>
      <c r="R112" s="25"/>
      <c r="S112" s="32" t="s">
        <v>492</v>
      </c>
      <c r="T112" s="15" t="s">
        <v>482</v>
      </c>
      <c r="U112" s="9" t="s">
        <v>773</v>
      </c>
      <c r="V112" s="15" t="s">
        <v>525</v>
      </c>
      <c r="W112" s="28" t="s">
        <v>929</v>
      </c>
      <c r="X112" s="52" t="s">
        <v>1288</v>
      </c>
      <c r="Y112" s="107">
        <f t="shared" si="5"/>
        <v>0</v>
      </c>
      <c r="Z112" s="106">
        <f t="shared" si="6"/>
        <v>46</v>
      </c>
      <c r="AA112" s="105"/>
      <c r="AB112" s="81"/>
      <c r="AC112" s="81">
        <v>1</v>
      </c>
      <c r="AD112" s="14"/>
      <c r="AE112" s="14"/>
      <c r="AF112" s="13"/>
    </row>
    <row r="113" spans="1:32" s="10" customFormat="1" ht="172.8" x14ac:dyDescent="0.3">
      <c r="A113" s="14">
        <v>110</v>
      </c>
      <c r="B113" s="8">
        <v>20194</v>
      </c>
      <c r="C113" s="9" t="s">
        <v>992</v>
      </c>
      <c r="D113" s="8">
        <v>0</v>
      </c>
      <c r="E113" s="8">
        <v>3.694</v>
      </c>
      <c r="F113" s="8">
        <f t="shared" si="7"/>
        <v>3.694</v>
      </c>
      <c r="G113" s="39" t="s">
        <v>918</v>
      </c>
      <c r="H113" s="8" t="s">
        <v>919</v>
      </c>
      <c r="I113" s="9" t="s">
        <v>928</v>
      </c>
      <c r="J113" s="9" t="s">
        <v>403</v>
      </c>
      <c r="K113" s="14">
        <v>40</v>
      </c>
      <c r="L113" s="14">
        <v>80</v>
      </c>
      <c r="M113" s="14">
        <v>0</v>
      </c>
      <c r="N113" s="14">
        <v>24</v>
      </c>
      <c r="O113" s="14">
        <v>7</v>
      </c>
      <c r="P113" s="14">
        <v>20</v>
      </c>
      <c r="Q113" s="11">
        <v>46</v>
      </c>
      <c r="R113" s="25"/>
      <c r="S113" s="32" t="s">
        <v>454</v>
      </c>
      <c r="T113" s="15" t="s">
        <v>482</v>
      </c>
      <c r="U113" s="9" t="s">
        <v>993</v>
      </c>
      <c r="V113" s="15" t="s">
        <v>994</v>
      </c>
      <c r="W113" s="28" t="s">
        <v>995</v>
      </c>
      <c r="X113" s="9"/>
      <c r="Y113" s="107">
        <f t="shared" si="5"/>
        <v>20</v>
      </c>
      <c r="Z113" s="106">
        <f t="shared" si="6"/>
        <v>46</v>
      </c>
      <c r="AA113" s="104">
        <v>1</v>
      </c>
      <c r="AB113" s="81"/>
      <c r="AC113" s="81"/>
      <c r="AD113" s="14"/>
      <c r="AE113" s="14"/>
      <c r="AF113" s="13"/>
    </row>
    <row r="114" spans="1:32" s="10" customFormat="1" ht="43.2" x14ac:dyDescent="0.3">
      <c r="A114" s="14">
        <v>111</v>
      </c>
      <c r="B114" s="8">
        <v>22235</v>
      </c>
      <c r="C114" s="9" t="s">
        <v>97</v>
      </c>
      <c r="D114" s="8">
        <v>8.5999999999999993E-2</v>
      </c>
      <c r="E114" s="8">
        <v>6.69</v>
      </c>
      <c r="F114" s="8">
        <f t="shared" si="7"/>
        <v>6.6040000000000001</v>
      </c>
      <c r="G114" s="43" t="s">
        <v>24</v>
      </c>
      <c r="H114" s="9" t="s">
        <v>281</v>
      </c>
      <c r="I114" s="9" t="s">
        <v>313</v>
      </c>
      <c r="J114" s="15" t="s">
        <v>372</v>
      </c>
      <c r="K114" s="14">
        <v>47</v>
      </c>
      <c r="L114" s="14">
        <v>100</v>
      </c>
      <c r="M114" s="46">
        <v>100</v>
      </c>
      <c r="N114" s="14">
        <v>5</v>
      </c>
      <c r="O114" s="14">
        <v>2</v>
      </c>
      <c r="P114" s="46">
        <v>0</v>
      </c>
      <c r="Q114" s="11">
        <v>46</v>
      </c>
      <c r="R114" s="25"/>
      <c r="S114" s="45" t="s">
        <v>489</v>
      </c>
      <c r="T114" s="45" t="s">
        <v>489</v>
      </c>
      <c r="U114" s="9" t="s">
        <v>817</v>
      </c>
      <c r="V114" s="15" t="s">
        <v>535</v>
      </c>
      <c r="W114" s="28" t="s">
        <v>658</v>
      </c>
      <c r="X114" s="9"/>
      <c r="Y114" s="107" t="b">
        <f t="shared" si="5"/>
        <v>0</v>
      </c>
      <c r="Z114" s="106">
        <f t="shared" si="6"/>
        <v>46</v>
      </c>
      <c r="AA114" s="105"/>
      <c r="AB114" s="81"/>
      <c r="AC114" s="81"/>
      <c r="AD114" s="14"/>
      <c r="AE114" s="14"/>
      <c r="AF114" s="13"/>
    </row>
    <row r="115" spans="1:32" s="10" customFormat="1" ht="43.2" x14ac:dyDescent="0.3">
      <c r="A115" s="14">
        <v>112</v>
      </c>
      <c r="B115" s="8">
        <v>23113</v>
      </c>
      <c r="C115" s="9" t="s">
        <v>98</v>
      </c>
      <c r="D115" s="8">
        <v>2.258</v>
      </c>
      <c r="E115" s="8">
        <v>4.8899999999999997</v>
      </c>
      <c r="F115" s="8">
        <f t="shared" si="7"/>
        <v>2.6319999999999997</v>
      </c>
      <c r="G115" s="43" t="s">
        <v>24</v>
      </c>
      <c r="H115" s="9" t="s">
        <v>279</v>
      </c>
      <c r="I115" s="9" t="s">
        <v>319</v>
      </c>
      <c r="J115" s="15" t="s">
        <v>423</v>
      </c>
      <c r="K115" s="14">
        <v>57</v>
      </c>
      <c r="L115" s="14">
        <v>60</v>
      </c>
      <c r="M115" s="14">
        <v>0</v>
      </c>
      <c r="N115" s="14">
        <v>2</v>
      </c>
      <c r="O115" s="14">
        <v>10</v>
      </c>
      <c r="P115" s="14">
        <v>20</v>
      </c>
      <c r="Q115" s="11">
        <v>46</v>
      </c>
      <c r="R115" s="25"/>
      <c r="S115" s="32" t="s">
        <v>454</v>
      </c>
      <c r="T115" s="15" t="s">
        <v>482</v>
      </c>
      <c r="U115" s="9" t="s">
        <v>777</v>
      </c>
      <c r="V115" s="15" t="s">
        <v>525</v>
      </c>
      <c r="W115" s="28" t="s">
        <v>672</v>
      </c>
      <c r="X115" s="9"/>
      <c r="Y115" s="107">
        <f t="shared" si="5"/>
        <v>20</v>
      </c>
      <c r="Z115" s="106">
        <f t="shared" si="6"/>
        <v>46</v>
      </c>
      <c r="AA115" s="104">
        <v>1</v>
      </c>
      <c r="AB115" s="81"/>
      <c r="AC115" s="81"/>
      <c r="AD115" s="14"/>
      <c r="AE115" s="14"/>
      <c r="AF115" s="13"/>
    </row>
    <row r="116" spans="1:32" s="10" customFormat="1" ht="43.2" x14ac:dyDescent="0.3">
      <c r="A116" s="14">
        <v>113</v>
      </c>
      <c r="B116" s="8">
        <v>24196</v>
      </c>
      <c r="C116" s="9" t="s">
        <v>99</v>
      </c>
      <c r="D116" s="8">
        <v>6.5739999999999998</v>
      </c>
      <c r="E116" s="8">
        <v>8.766</v>
      </c>
      <c r="F116" s="8">
        <f t="shared" si="7"/>
        <v>2.1920000000000002</v>
      </c>
      <c r="G116" s="43" t="s">
        <v>24</v>
      </c>
      <c r="H116" s="9" t="s">
        <v>279</v>
      </c>
      <c r="I116" s="9" t="s">
        <v>326</v>
      </c>
      <c r="J116" s="15" t="s">
        <v>392</v>
      </c>
      <c r="K116" s="14">
        <v>30</v>
      </c>
      <c r="L116" s="14">
        <v>47</v>
      </c>
      <c r="M116" s="14">
        <v>100</v>
      </c>
      <c r="N116" s="14">
        <v>5</v>
      </c>
      <c r="O116" s="14">
        <v>4</v>
      </c>
      <c r="P116" s="14">
        <v>10</v>
      </c>
      <c r="Q116" s="11">
        <v>46</v>
      </c>
      <c r="R116" s="25"/>
      <c r="S116" s="32" t="s">
        <v>480</v>
      </c>
      <c r="T116" s="15" t="s">
        <v>482</v>
      </c>
      <c r="U116" s="9" t="s">
        <v>780</v>
      </c>
      <c r="V116" s="15" t="s">
        <v>536</v>
      </c>
      <c r="W116" s="28" t="s">
        <v>653</v>
      </c>
      <c r="X116" s="9"/>
      <c r="Y116" s="107">
        <f t="shared" si="5"/>
        <v>10</v>
      </c>
      <c r="Z116" s="106">
        <f t="shared" si="6"/>
        <v>46</v>
      </c>
      <c r="AA116" s="105"/>
      <c r="AB116" s="81">
        <v>1</v>
      </c>
      <c r="AC116" s="81"/>
      <c r="AD116" s="14"/>
      <c r="AE116" s="14"/>
      <c r="AF116" s="13"/>
    </row>
    <row r="117" spans="1:32" s="10" customFormat="1" ht="43.2" x14ac:dyDescent="0.3">
      <c r="A117" s="14">
        <v>114</v>
      </c>
      <c r="B117" s="8">
        <v>24228</v>
      </c>
      <c r="C117" s="9" t="s">
        <v>996</v>
      </c>
      <c r="D117" s="8">
        <v>0.11</v>
      </c>
      <c r="E117" s="8">
        <v>2.8690000000000002</v>
      </c>
      <c r="F117" s="8">
        <f t="shared" si="7"/>
        <v>2.7590000000000003</v>
      </c>
      <c r="G117" s="38" t="s">
        <v>901</v>
      </c>
      <c r="H117" s="8" t="s">
        <v>906</v>
      </c>
      <c r="I117" s="9" t="s">
        <v>997</v>
      </c>
      <c r="J117" s="8" t="s">
        <v>938</v>
      </c>
      <c r="K117" s="14">
        <v>60</v>
      </c>
      <c r="L117" s="14">
        <v>40</v>
      </c>
      <c r="M117" s="14">
        <v>0</v>
      </c>
      <c r="N117" s="14">
        <v>16</v>
      </c>
      <c r="O117" s="14">
        <v>3</v>
      </c>
      <c r="P117" s="14">
        <v>20</v>
      </c>
      <c r="Q117" s="11">
        <v>46</v>
      </c>
      <c r="R117" s="25"/>
      <c r="S117" s="32" t="s">
        <v>454</v>
      </c>
      <c r="T117" s="15" t="s">
        <v>482</v>
      </c>
      <c r="U117" s="9" t="s">
        <v>803</v>
      </c>
      <c r="V117" s="15" t="s">
        <v>509</v>
      </c>
      <c r="W117" s="28" t="s">
        <v>658</v>
      </c>
      <c r="X117" s="9"/>
      <c r="Y117" s="107">
        <f t="shared" si="5"/>
        <v>20</v>
      </c>
      <c r="Z117" s="106">
        <f t="shared" si="6"/>
        <v>46</v>
      </c>
      <c r="AA117" s="104">
        <v>1</v>
      </c>
      <c r="AB117" s="81"/>
      <c r="AC117" s="81"/>
      <c r="AD117" s="14"/>
      <c r="AE117" s="14"/>
      <c r="AF117" s="13"/>
    </row>
    <row r="118" spans="1:32" s="10" customFormat="1" ht="57.6" x14ac:dyDescent="0.3">
      <c r="A118" s="14">
        <v>115</v>
      </c>
      <c r="B118" s="8">
        <v>25164</v>
      </c>
      <c r="C118" s="9" t="s">
        <v>100</v>
      </c>
      <c r="D118" s="8">
        <v>8.9480000000000004</v>
      </c>
      <c r="E118" s="8">
        <v>12.975</v>
      </c>
      <c r="F118" s="8">
        <f t="shared" si="7"/>
        <v>4.0269999999999992</v>
      </c>
      <c r="G118" s="43" t="s">
        <v>24</v>
      </c>
      <c r="H118" s="9" t="s">
        <v>280</v>
      </c>
      <c r="I118" s="9" t="s">
        <v>330</v>
      </c>
      <c r="J118" s="15" t="s">
        <v>368</v>
      </c>
      <c r="K118" s="14">
        <v>67</v>
      </c>
      <c r="L118" s="14">
        <v>100</v>
      </c>
      <c r="M118" s="14">
        <v>24</v>
      </c>
      <c r="N118" s="14">
        <v>0</v>
      </c>
      <c r="O118" s="14">
        <v>3</v>
      </c>
      <c r="P118" s="14">
        <v>10</v>
      </c>
      <c r="Q118" s="11">
        <v>46</v>
      </c>
      <c r="R118" s="25"/>
      <c r="S118" s="32" t="s">
        <v>480</v>
      </c>
      <c r="T118" s="15" t="s">
        <v>482</v>
      </c>
      <c r="U118" s="9" t="s">
        <v>489</v>
      </c>
      <c r="V118" s="15" t="s">
        <v>498</v>
      </c>
      <c r="W118" s="28" t="s">
        <v>678</v>
      </c>
      <c r="X118" s="9"/>
      <c r="Y118" s="107">
        <f t="shared" si="5"/>
        <v>10</v>
      </c>
      <c r="Z118" s="106">
        <f t="shared" si="6"/>
        <v>46</v>
      </c>
      <c r="AA118" s="105"/>
      <c r="AB118" s="81">
        <v>1</v>
      </c>
      <c r="AC118" s="81"/>
      <c r="AD118" s="14"/>
      <c r="AE118" s="14"/>
      <c r="AF118" s="13"/>
    </row>
    <row r="119" spans="1:32" s="10" customFormat="1" ht="57.6" x14ac:dyDescent="0.3">
      <c r="A119" s="14">
        <v>116</v>
      </c>
      <c r="B119" s="8">
        <v>25190</v>
      </c>
      <c r="C119" s="9" t="s">
        <v>101</v>
      </c>
      <c r="D119" s="8">
        <v>0.23499999999999999</v>
      </c>
      <c r="E119" s="8">
        <v>2.8319999999999999</v>
      </c>
      <c r="F119" s="8">
        <f t="shared" si="7"/>
        <v>2.597</v>
      </c>
      <c r="G119" s="43" t="s">
        <v>24</v>
      </c>
      <c r="H119" s="9" t="s">
        <v>280</v>
      </c>
      <c r="I119" s="9" t="s">
        <v>331</v>
      </c>
      <c r="J119" s="34" t="s">
        <v>415</v>
      </c>
      <c r="K119" s="14">
        <v>21</v>
      </c>
      <c r="L119" s="14">
        <v>47</v>
      </c>
      <c r="M119" s="14">
        <v>100</v>
      </c>
      <c r="N119" s="14">
        <v>6</v>
      </c>
      <c r="O119" s="14">
        <v>17</v>
      </c>
      <c r="P119" s="14">
        <v>10</v>
      </c>
      <c r="Q119" s="11">
        <v>46</v>
      </c>
      <c r="R119" s="25"/>
      <c r="S119" s="32" t="s">
        <v>480</v>
      </c>
      <c r="T119" s="15" t="s">
        <v>482</v>
      </c>
      <c r="U119" s="9" t="s">
        <v>777</v>
      </c>
      <c r="V119" s="15" t="s">
        <v>498</v>
      </c>
      <c r="W119" s="28" t="s">
        <v>640</v>
      </c>
      <c r="X119" s="68" t="s">
        <v>1414</v>
      </c>
      <c r="Y119" s="107">
        <f t="shared" si="5"/>
        <v>10</v>
      </c>
      <c r="Z119" s="106">
        <f t="shared" si="6"/>
        <v>46</v>
      </c>
      <c r="AA119" s="105"/>
      <c r="AB119" s="81">
        <v>1</v>
      </c>
      <c r="AC119" s="81"/>
      <c r="AD119" s="14"/>
      <c r="AE119" s="14"/>
      <c r="AF119" s="13"/>
    </row>
    <row r="120" spans="1:32" s="10" customFormat="1" ht="57.6" x14ac:dyDescent="0.3">
      <c r="A120" s="14">
        <v>117</v>
      </c>
      <c r="B120" s="8">
        <v>14178</v>
      </c>
      <c r="C120" s="9" t="s">
        <v>102</v>
      </c>
      <c r="D120" s="8">
        <v>0.152</v>
      </c>
      <c r="E120" s="8">
        <v>5.1719999999999997</v>
      </c>
      <c r="F120" s="8">
        <f t="shared" si="7"/>
        <v>5.0199999999999996</v>
      </c>
      <c r="G120" s="43" t="s">
        <v>24</v>
      </c>
      <c r="H120" s="9" t="s">
        <v>282</v>
      </c>
      <c r="I120" s="9" t="s">
        <v>332</v>
      </c>
      <c r="J120" s="15" t="s">
        <v>424</v>
      </c>
      <c r="K120" s="14">
        <v>48</v>
      </c>
      <c r="L120" s="14">
        <v>100</v>
      </c>
      <c r="M120" s="14">
        <v>0</v>
      </c>
      <c r="N120" s="14">
        <v>1</v>
      </c>
      <c r="O120" s="14">
        <v>2</v>
      </c>
      <c r="P120" s="14">
        <v>20</v>
      </c>
      <c r="Q120" s="11">
        <v>45</v>
      </c>
      <c r="R120" s="25"/>
      <c r="S120" s="32" t="s">
        <v>454</v>
      </c>
      <c r="T120" s="15" t="s">
        <v>482</v>
      </c>
      <c r="U120" s="9" t="s">
        <v>818</v>
      </c>
      <c r="V120" s="15" t="s">
        <v>537</v>
      </c>
      <c r="W120" s="28" t="s">
        <v>641</v>
      </c>
      <c r="X120" s="9"/>
      <c r="Y120" s="107">
        <f t="shared" si="5"/>
        <v>20</v>
      </c>
      <c r="Z120" s="106">
        <f t="shared" si="6"/>
        <v>45</v>
      </c>
      <c r="AA120" s="104">
        <v>1</v>
      </c>
      <c r="AB120" s="81"/>
      <c r="AC120" s="81"/>
      <c r="AD120" s="14"/>
      <c r="AE120" s="14"/>
      <c r="AF120" s="13"/>
    </row>
    <row r="121" spans="1:32" s="10" customFormat="1" ht="28.8" x14ac:dyDescent="0.3">
      <c r="A121" s="14">
        <v>118</v>
      </c>
      <c r="B121" s="8">
        <v>15143</v>
      </c>
      <c r="C121" s="9" t="s">
        <v>96</v>
      </c>
      <c r="D121" s="8">
        <v>4.6150000000000002</v>
      </c>
      <c r="E121" s="8">
        <v>5.5609999999999999</v>
      </c>
      <c r="F121" s="8">
        <f t="shared" si="7"/>
        <v>0.94599999999999973</v>
      </c>
      <c r="G121" s="36" t="s">
        <v>44</v>
      </c>
      <c r="H121" s="9" t="s">
        <v>283</v>
      </c>
      <c r="I121" s="9" t="s">
        <v>315</v>
      </c>
      <c r="J121" s="15" t="s">
        <v>402</v>
      </c>
      <c r="K121" s="14">
        <v>82</v>
      </c>
      <c r="L121" s="14">
        <v>100</v>
      </c>
      <c r="M121" s="14">
        <v>0</v>
      </c>
      <c r="N121" s="14">
        <v>0</v>
      </c>
      <c r="O121" s="14">
        <v>0</v>
      </c>
      <c r="P121" s="14">
        <v>10</v>
      </c>
      <c r="Q121" s="11">
        <v>45</v>
      </c>
      <c r="R121" s="25"/>
      <c r="S121" s="32" t="s">
        <v>480</v>
      </c>
      <c r="T121" s="15" t="s">
        <v>482</v>
      </c>
      <c r="U121" s="9" t="s">
        <v>489</v>
      </c>
      <c r="V121" s="15" t="s">
        <v>538</v>
      </c>
      <c r="W121" s="28" t="s">
        <v>679</v>
      </c>
      <c r="X121" s="9"/>
      <c r="Y121" s="107">
        <f t="shared" si="5"/>
        <v>10</v>
      </c>
      <c r="Z121" s="106">
        <f t="shared" si="6"/>
        <v>45</v>
      </c>
      <c r="AA121" s="105"/>
      <c r="AB121" s="81">
        <v>1</v>
      </c>
      <c r="AC121" s="81"/>
      <c r="AD121" s="14"/>
      <c r="AE121" s="14"/>
      <c r="AF121" s="13"/>
    </row>
    <row r="122" spans="1:32" s="10" customFormat="1" ht="28.8" x14ac:dyDescent="0.3">
      <c r="A122" s="14">
        <v>119</v>
      </c>
      <c r="B122" s="8">
        <v>18189</v>
      </c>
      <c r="C122" s="9" t="s">
        <v>104</v>
      </c>
      <c r="D122" s="8">
        <v>2.1000000000000001E-2</v>
      </c>
      <c r="E122" s="8">
        <v>3.6720000000000002</v>
      </c>
      <c r="F122" s="8">
        <f t="shared" si="7"/>
        <v>3.6510000000000002</v>
      </c>
      <c r="G122" s="43" t="s">
        <v>24</v>
      </c>
      <c r="H122" s="9" t="s">
        <v>278</v>
      </c>
      <c r="I122" s="9" t="s">
        <v>306</v>
      </c>
      <c r="J122" s="15" t="s">
        <v>425</v>
      </c>
      <c r="K122" s="14">
        <v>39</v>
      </c>
      <c r="L122" s="14">
        <v>60</v>
      </c>
      <c r="M122" s="14">
        <v>100</v>
      </c>
      <c r="N122" s="14">
        <v>32</v>
      </c>
      <c r="O122" s="14">
        <v>5</v>
      </c>
      <c r="P122" s="46">
        <v>0</v>
      </c>
      <c r="Q122" s="11">
        <v>45</v>
      </c>
      <c r="R122" s="25"/>
      <c r="S122" s="45" t="s">
        <v>489</v>
      </c>
      <c r="T122" s="45" t="s">
        <v>489</v>
      </c>
      <c r="U122" s="9" t="s">
        <v>773</v>
      </c>
      <c r="V122" s="15" t="s">
        <v>509</v>
      </c>
      <c r="W122" s="28" t="s">
        <v>680</v>
      </c>
      <c r="X122" s="9"/>
      <c r="Y122" s="107" t="b">
        <f t="shared" si="5"/>
        <v>0</v>
      </c>
      <c r="Z122" s="106">
        <f t="shared" si="6"/>
        <v>45</v>
      </c>
      <c r="AA122" s="105"/>
      <c r="AB122" s="81"/>
      <c r="AC122" s="81"/>
      <c r="AD122" s="14"/>
      <c r="AE122" s="14"/>
      <c r="AF122" s="13"/>
    </row>
    <row r="123" spans="1:32" s="10" customFormat="1" ht="43.2" x14ac:dyDescent="0.3">
      <c r="A123" s="14">
        <v>120</v>
      </c>
      <c r="B123" s="8">
        <v>21173</v>
      </c>
      <c r="C123" s="9" t="s">
        <v>998</v>
      </c>
      <c r="D123" s="8">
        <v>5.1999999999999998E-2</v>
      </c>
      <c r="E123" s="8">
        <v>2.601</v>
      </c>
      <c r="F123" s="8">
        <f t="shared" si="7"/>
        <v>2.5489999999999999</v>
      </c>
      <c r="G123" s="38" t="s">
        <v>901</v>
      </c>
      <c r="H123" s="8" t="s">
        <v>940</v>
      </c>
      <c r="I123" s="9" t="s">
        <v>941</v>
      </c>
      <c r="J123" s="8" t="s">
        <v>413</v>
      </c>
      <c r="K123" s="14">
        <v>44</v>
      </c>
      <c r="L123" s="14">
        <v>93</v>
      </c>
      <c r="M123" s="14">
        <v>0</v>
      </c>
      <c r="N123" s="14">
        <v>26</v>
      </c>
      <c r="O123" s="14">
        <v>35</v>
      </c>
      <c r="P123" s="14">
        <v>10</v>
      </c>
      <c r="Q123" s="11">
        <v>45</v>
      </c>
      <c r="R123" s="25"/>
      <c r="S123" s="32" t="s">
        <v>480</v>
      </c>
      <c r="T123" s="15" t="s">
        <v>482</v>
      </c>
      <c r="U123" s="9" t="s">
        <v>773</v>
      </c>
      <c r="V123" s="15" t="s">
        <v>498</v>
      </c>
      <c r="W123" s="28" t="s">
        <v>999</v>
      </c>
      <c r="X123" s="9"/>
      <c r="Y123" s="107">
        <f t="shared" si="5"/>
        <v>10</v>
      </c>
      <c r="Z123" s="106">
        <f t="shared" si="6"/>
        <v>45</v>
      </c>
      <c r="AA123" s="105"/>
      <c r="AB123" s="81">
        <v>1</v>
      </c>
      <c r="AC123" s="81"/>
      <c r="AD123" s="14"/>
      <c r="AE123" s="14"/>
      <c r="AF123" s="13"/>
    </row>
    <row r="124" spans="1:32" s="10" customFormat="1" ht="28.8" x14ac:dyDescent="0.3">
      <c r="A124" s="14">
        <v>121</v>
      </c>
      <c r="B124" s="8">
        <v>23150</v>
      </c>
      <c r="C124" s="9" t="s">
        <v>105</v>
      </c>
      <c r="D124" s="8">
        <v>2.339</v>
      </c>
      <c r="E124" s="8">
        <v>3.0739999999999998</v>
      </c>
      <c r="F124" s="8">
        <f t="shared" si="7"/>
        <v>0.73499999999999988</v>
      </c>
      <c r="G124" s="43" t="s">
        <v>24</v>
      </c>
      <c r="H124" s="9" t="s">
        <v>281</v>
      </c>
      <c r="I124" s="9" t="s">
        <v>310</v>
      </c>
      <c r="J124" s="14" t="s">
        <v>369</v>
      </c>
      <c r="K124" s="14">
        <v>52</v>
      </c>
      <c r="L124" s="14">
        <v>67</v>
      </c>
      <c r="M124" s="14">
        <v>0</v>
      </c>
      <c r="N124" s="14">
        <v>42</v>
      </c>
      <c r="O124" s="14">
        <v>19</v>
      </c>
      <c r="P124" s="14">
        <v>10</v>
      </c>
      <c r="Q124" s="11">
        <v>45</v>
      </c>
      <c r="R124" s="25"/>
      <c r="S124" s="32" t="s">
        <v>480</v>
      </c>
      <c r="T124" s="15" t="s">
        <v>482</v>
      </c>
      <c r="U124" s="9" t="s">
        <v>770</v>
      </c>
      <c r="V124" s="15" t="s">
        <v>498</v>
      </c>
      <c r="W124" s="28" t="s">
        <v>652</v>
      </c>
      <c r="X124" s="9"/>
      <c r="Y124" s="107">
        <f t="shared" si="5"/>
        <v>10</v>
      </c>
      <c r="Z124" s="106">
        <f t="shared" si="6"/>
        <v>45</v>
      </c>
      <c r="AA124" s="105"/>
      <c r="AB124" s="81">
        <v>1</v>
      </c>
      <c r="AC124" s="81"/>
      <c r="AD124" s="14"/>
      <c r="AE124" s="14"/>
      <c r="AF124" s="13"/>
    </row>
    <row r="125" spans="1:32" s="10" customFormat="1" ht="43.2" x14ac:dyDescent="0.3">
      <c r="A125" s="14">
        <v>122</v>
      </c>
      <c r="B125" s="8">
        <v>23156</v>
      </c>
      <c r="C125" s="9" t="s">
        <v>106</v>
      </c>
      <c r="D125" s="8">
        <v>0.05</v>
      </c>
      <c r="E125" s="8">
        <v>6.1529999999999996</v>
      </c>
      <c r="F125" s="8">
        <f t="shared" si="7"/>
        <v>6.1029999999999998</v>
      </c>
      <c r="G125" s="43" t="s">
        <v>24</v>
      </c>
      <c r="H125" s="9" t="s">
        <v>279</v>
      </c>
      <c r="I125" s="9" t="s">
        <v>303</v>
      </c>
      <c r="J125" s="35" t="s">
        <v>426</v>
      </c>
      <c r="K125" s="14">
        <v>23</v>
      </c>
      <c r="L125" s="14">
        <v>60</v>
      </c>
      <c r="M125" s="14">
        <v>100</v>
      </c>
      <c r="N125" s="14">
        <v>9</v>
      </c>
      <c r="O125" s="14">
        <v>3</v>
      </c>
      <c r="P125" s="14">
        <v>10</v>
      </c>
      <c r="Q125" s="11">
        <v>45</v>
      </c>
      <c r="R125" s="25"/>
      <c r="S125" s="32" t="s">
        <v>480</v>
      </c>
      <c r="T125" s="15" t="s">
        <v>482</v>
      </c>
      <c r="U125" s="9" t="s">
        <v>777</v>
      </c>
      <c r="V125" s="15" t="s">
        <v>540</v>
      </c>
      <c r="W125" s="28" t="s">
        <v>640</v>
      </c>
      <c r="X125" s="9"/>
      <c r="Y125" s="107">
        <f t="shared" si="5"/>
        <v>10</v>
      </c>
      <c r="Z125" s="106">
        <f t="shared" si="6"/>
        <v>45</v>
      </c>
      <c r="AA125" s="105"/>
      <c r="AB125" s="81">
        <v>1</v>
      </c>
      <c r="AC125" s="81"/>
      <c r="AD125" s="14"/>
      <c r="AE125" s="14"/>
      <c r="AF125" s="13"/>
    </row>
    <row r="126" spans="1:32" s="10" customFormat="1" ht="28.8" x14ac:dyDescent="0.3">
      <c r="A126" s="14">
        <v>123</v>
      </c>
      <c r="B126" s="8">
        <v>23190</v>
      </c>
      <c r="C126" s="9" t="s">
        <v>107</v>
      </c>
      <c r="D126" s="8">
        <v>10.130000000000001</v>
      </c>
      <c r="E126" s="8">
        <v>13.032999999999999</v>
      </c>
      <c r="F126" s="8">
        <f t="shared" si="7"/>
        <v>2.9029999999999987</v>
      </c>
      <c r="G126" s="43" t="s">
        <v>24</v>
      </c>
      <c r="H126" s="8" t="s">
        <v>279</v>
      </c>
      <c r="I126" s="8" t="s">
        <v>326</v>
      </c>
      <c r="J126" s="14" t="s">
        <v>427</v>
      </c>
      <c r="K126" s="14">
        <v>91</v>
      </c>
      <c r="L126" s="14">
        <v>67</v>
      </c>
      <c r="M126" s="14">
        <v>0</v>
      </c>
      <c r="N126" s="14">
        <v>6</v>
      </c>
      <c r="O126" s="14">
        <v>0</v>
      </c>
      <c r="P126" s="14">
        <v>10</v>
      </c>
      <c r="Q126" s="11">
        <v>45</v>
      </c>
      <c r="R126" s="25"/>
      <c r="S126" s="33" t="s">
        <v>480</v>
      </c>
      <c r="T126" s="14" t="s">
        <v>482</v>
      </c>
      <c r="U126" s="14" t="s">
        <v>820</v>
      </c>
      <c r="V126" s="15" t="s">
        <v>498</v>
      </c>
      <c r="W126" s="28" t="s">
        <v>653</v>
      </c>
      <c r="X126" s="9"/>
      <c r="Y126" s="107">
        <f t="shared" si="5"/>
        <v>10</v>
      </c>
      <c r="Z126" s="106">
        <f t="shared" si="6"/>
        <v>45</v>
      </c>
      <c r="AA126" s="105"/>
      <c r="AB126" s="81">
        <v>1</v>
      </c>
      <c r="AC126" s="81"/>
      <c r="AD126" s="14"/>
      <c r="AE126" s="14"/>
      <c r="AF126" s="13"/>
    </row>
    <row r="127" spans="1:32" s="10" customFormat="1" ht="28.8" x14ac:dyDescent="0.3">
      <c r="A127" s="14">
        <v>124</v>
      </c>
      <c r="B127" s="8">
        <v>14134</v>
      </c>
      <c r="C127" s="9" t="s">
        <v>108</v>
      </c>
      <c r="D127" s="8">
        <v>2.4849999999999999</v>
      </c>
      <c r="E127" s="8">
        <v>4.843</v>
      </c>
      <c r="F127" s="8">
        <f t="shared" si="7"/>
        <v>2.3580000000000001</v>
      </c>
      <c r="G127" s="43" t="s">
        <v>24</v>
      </c>
      <c r="H127" s="9" t="s">
        <v>282</v>
      </c>
      <c r="I127" s="9" t="s">
        <v>311</v>
      </c>
      <c r="J127" s="14" t="s">
        <v>428</v>
      </c>
      <c r="K127" s="14">
        <v>74</v>
      </c>
      <c r="L127" s="14">
        <v>100</v>
      </c>
      <c r="M127" s="14">
        <v>0</v>
      </c>
      <c r="N127" s="14">
        <v>7</v>
      </c>
      <c r="O127" s="14">
        <v>1</v>
      </c>
      <c r="P127" s="14">
        <v>10</v>
      </c>
      <c r="Q127" s="11">
        <v>44</v>
      </c>
      <c r="R127" s="25"/>
      <c r="S127" s="32" t="s">
        <v>480</v>
      </c>
      <c r="T127" s="15" t="s">
        <v>482</v>
      </c>
      <c r="U127" s="9" t="s">
        <v>821</v>
      </c>
      <c r="V127" s="15" t="s">
        <v>498</v>
      </c>
      <c r="W127" s="28" t="s">
        <v>653</v>
      </c>
      <c r="X127" s="9"/>
      <c r="Y127" s="107">
        <f t="shared" si="5"/>
        <v>10</v>
      </c>
      <c r="Z127" s="106">
        <f t="shared" si="6"/>
        <v>44</v>
      </c>
      <c r="AA127" s="105"/>
      <c r="AB127" s="81">
        <v>1</v>
      </c>
      <c r="AC127" s="81"/>
      <c r="AD127" s="14"/>
      <c r="AE127" s="14"/>
      <c r="AF127" s="13"/>
    </row>
    <row r="128" spans="1:32" s="10" customFormat="1" ht="57.6" x14ac:dyDescent="0.3">
      <c r="A128" s="14">
        <v>125</v>
      </c>
      <c r="B128" s="8">
        <v>14190</v>
      </c>
      <c r="C128" s="9" t="s">
        <v>109</v>
      </c>
      <c r="D128" s="8">
        <v>0.03</v>
      </c>
      <c r="E128" s="8">
        <v>5.1920000000000002</v>
      </c>
      <c r="F128" s="8">
        <f t="shared" si="7"/>
        <v>5.1619999999999999</v>
      </c>
      <c r="G128" s="43" t="s">
        <v>24</v>
      </c>
      <c r="H128" s="9" t="s">
        <v>282</v>
      </c>
      <c r="I128" s="9" t="s">
        <v>314</v>
      </c>
      <c r="J128" s="15" t="s">
        <v>429</v>
      </c>
      <c r="K128" s="14">
        <v>36</v>
      </c>
      <c r="L128" s="14">
        <v>27</v>
      </c>
      <c r="M128" s="14">
        <v>29</v>
      </c>
      <c r="N128" s="14">
        <v>23</v>
      </c>
      <c r="O128" s="14">
        <v>2</v>
      </c>
      <c r="P128" s="14">
        <v>20</v>
      </c>
      <c r="Q128" s="11">
        <v>44</v>
      </c>
      <c r="R128" s="25"/>
      <c r="S128" s="32" t="s">
        <v>454</v>
      </c>
      <c r="T128" s="15" t="s">
        <v>482</v>
      </c>
      <c r="U128" s="9" t="s">
        <v>822</v>
      </c>
      <c r="V128" s="15" t="s">
        <v>541</v>
      </c>
      <c r="W128" s="28" t="s">
        <v>681</v>
      </c>
      <c r="X128" s="9" t="s">
        <v>899</v>
      </c>
      <c r="Y128" s="107">
        <f t="shared" si="5"/>
        <v>20</v>
      </c>
      <c r="Z128" s="106">
        <f t="shared" si="6"/>
        <v>44</v>
      </c>
      <c r="AA128" s="104">
        <v>1</v>
      </c>
      <c r="AB128" s="81"/>
      <c r="AC128" s="81"/>
      <c r="AD128" s="14"/>
      <c r="AE128" s="14"/>
      <c r="AF128" s="13"/>
    </row>
    <row r="129" spans="1:32" s="10" customFormat="1" ht="28.8" x14ac:dyDescent="0.3">
      <c r="A129" s="14">
        <v>126</v>
      </c>
      <c r="B129" s="8">
        <v>18204</v>
      </c>
      <c r="C129" s="9" t="s">
        <v>71</v>
      </c>
      <c r="D129" s="8">
        <v>4.8070000000000004</v>
      </c>
      <c r="E129" s="8">
        <v>6.3470000000000004</v>
      </c>
      <c r="F129" s="8">
        <f t="shared" si="7"/>
        <v>1.54</v>
      </c>
      <c r="G129" s="43" t="s">
        <v>24</v>
      </c>
      <c r="H129" s="9" t="s">
        <v>278</v>
      </c>
      <c r="I129" s="9" t="s">
        <v>302</v>
      </c>
      <c r="J129" s="15" t="s">
        <v>387</v>
      </c>
      <c r="K129" s="14">
        <v>26</v>
      </c>
      <c r="L129" s="14">
        <v>20</v>
      </c>
      <c r="M129" s="14">
        <v>100</v>
      </c>
      <c r="N129" s="14">
        <v>13</v>
      </c>
      <c r="O129" s="14">
        <v>7</v>
      </c>
      <c r="P129" s="14">
        <v>10</v>
      </c>
      <c r="Q129" s="11">
        <v>44</v>
      </c>
      <c r="R129" s="25"/>
      <c r="S129" s="32" t="s">
        <v>480</v>
      </c>
      <c r="T129" s="15" t="s">
        <v>482</v>
      </c>
      <c r="U129" s="9" t="s">
        <v>823</v>
      </c>
      <c r="V129" s="15" t="s">
        <v>498</v>
      </c>
      <c r="W129" s="28" t="s">
        <v>640</v>
      </c>
      <c r="X129" s="9"/>
      <c r="Y129" s="107">
        <f t="shared" si="5"/>
        <v>10</v>
      </c>
      <c r="Z129" s="106">
        <f t="shared" si="6"/>
        <v>44</v>
      </c>
      <c r="AA129" s="105"/>
      <c r="AB129" s="81">
        <v>1</v>
      </c>
      <c r="AC129" s="81"/>
      <c r="AD129" s="14"/>
      <c r="AE129" s="14"/>
      <c r="AF129" s="13"/>
    </row>
    <row r="130" spans="1:32" s="10" customFormat="1" ht="57.6" x14ac:dyDescent="0.3">
      <c r="A130" s="14">
        <v>127</v>
      </c>
      <c r="B130" s="8">
        <v>19131</v>
      </c>
      <c r="C130" s="9" t="s">
        <v>912</v>
      </c>
      <c r="D130" s="8">
        <v>3.5000000000000003E-2</v>
      </c>
      <c r="E130" s="8">
        <v>9.6880000000000006</v>
      </c>
      <c r="F130" s="8">
        <f t="shared" si="7"/>
        <v>9.6530000000000005</v>
      </c>
      <c r="G130" s="38" t="s">
        <v>901</v>
      </c>
      <c r="H130" s="8" t="s">
        <v>902</v>
      </c>
      <c r="I130" s="9" t="s">
        <v>1000</v>
      </c>
      <c r="J130" s="8" t="s">
        <v>914</v>
      </c>
      <c r="K130" s="14">
        <v>78</v>
      </c>
      <c r="L130" s="14">
        <v>100</v>
      </c>
      <c r="M130" s="14">
        <v>0</v>
      </c>
      <c r="N130" s="14">
        <v>2</v>
      </c>
      <c r="O130" s="14">
        <v>0</v>
      </c>
      <c r="P130" s="14">
        <v>10</v>
      </c>
      <c r="Q130" s="11">
        <v>44</v>
      </c>
      <c r="R130" s="25"/>
      <c r="S130" s="32" t="s">
        <v>480</v>
      </c>
      <c r="T130" s="15" t="s">
        <v>482</v>
      </c>
      <c r="U130" s="9" t="s">
        <v>890</v>
      </c>
      <c r="V130" s="15" t="s">
        <v>498</v>
      </c>
      <c r="W130" s="28" t="s">
        <v>652</v>
      </c>
      <c r="X130" s="9" t="s">
        <v>897</v>
      </c>
      <c r="Y130" s="107">
        <f t="shared" si="5"/>
        <v>10</v>
      </c>
      <c r="Z130" s="106">
        <f t="shared" si="6"/>
        <v>44</v>
      </c>
      <c r="AA130" s="105"/>
      <c r="AB130" s="81">
        <v>1</v>
      </c>
      <c r="AC130" s="81"/>
      <c r="AD130" s="14"/>
      <c r="AE130" s="14"/>
      <c r="AF130" s="13"/>
    </row>
    <row r="131" spans="1:32" s="10" customFormat="1" ht="28.8" x14ac:dyDescent="0.3">
      <c r="A131" s="14">
        <v>128</v>
      </c>
      <c r="B131" s="8">
        <v>21125</v>
      </c>
      <c r="C131" s="9" t="s">
        <v>1001</v>
      </c>
      <c r="D131" s="8">
        <v>0.77300000000000002</v>
      </c>
      <c r="E131" s="8">
        <v>4.4020000000000001</v>
      </c>
      <c r="F131" s="8">
        <f t="shared" si="7"/>
        <v>3.629</v>
      </c>
      <c r="G131" s="38" t="s">
        <v>901</v>
      </c>
      <c r="H131" s="8" t="s">
        <v>940</v>
      </c>
      <c r="I131" s="9" t="s">
        <v>941</v>
      </c>
      <c r="J131" s="8" t="s">
        <v>432</v>
      </c>
      <c r="K131" s="14">
        <v>27</v>
      </c>
      <c r="L131" s="14">
        <v>53</v>
      </c>
      <c r="M131" s="14">
        <v>100</v>
      </c>
      <c r="N131" s="14">
        <v>2</v>
      </c>
      <c r="O131" s="14">
        <v>1</v>
      </c>
      <c r="P131" s="14">
        <v>10</v>
      </c>
      <c r="Q131" s="11">
        <v>44</v>
      </c>
      <c r="R131" s="25"/>
      <c r="S131" s="32" t="s">
        <v>480</v>
      </c>
      <c r="T131" s="15" t="s">
        <v>482</v>
      </c>
      <c r="U131" s="9" t="s">
        <v>773</v>
      </c>
      <c r="V131" s="15" t="s">
        <v>525</v>
      </c>
      <c r="W131" s="28" t="s">
        <v>479</v>
      </c>
      <c r="X131" s="9"/>
      <c r="Y131" s="107">
        <f t="shared" si="5"/>
        <v>10</v>
      </c>
      <c r="Z131" s="106">
        <f t="shared" si="6"/>
        <v>44</v>
      </c>
      <c r="AA131" s="105"/>
      <c r="AB131" s="81">
        <v>1</v>
      </c>
      <c r="AC131" s="81"/>
      <c r="AD131" s="14"/>
      <c r="AE131" s="14"/>
      <c r="AF131" s="13"/>
    </row>
    <row r="132" spans="1:32" s="10" customFormat="1" ht="28.8" x14ac:dyDescent="0.3">
      <c r="A132" s="14">
        <v>129</v>
      </c>
      <c r="B132" s="8">
        <v>21164</v>
      </c>
      <c r="C132" s="9" t="s">
        <v>1002</v>
      </c>
      <c r="D132" s="8">
        <v>6.8000000000000005E-2</v>
      </c>
      <c r="E132" s="8">
        <v>2.1019999999999999</v>
      </c>
      <c r="F132" s="8">
        <f t="shared" ref="F132:F149" si="8">E132-D132</f>
        <v>2.0339999999999998</v>
      </c>
      <c r="G132" s="38" t="s">
        <v>901</v>
      </c>
      <c r="H132" s="8" t="s">
        <v>940</v>
      </c>
      <c r="I132" s="9" t="s">
        <v>1003</v>
      </c>
      <c r="J132" s="8" t="s">
        <v>407</v>
      </c>
      <c r="K132" s="14">
        <v>26</v>
      </c>
      <c r="L132" s="14">
        <v>13</v>
      </c>
      <c r="M132" s="14">
        <v>100</v>
      </c>
      <c r="N132" s="14">
        <v>12</v>
      </c>
      <c r="O132" s="14">
        <v>11</v>
      </c>
      <c r="P132" s="14">
        <v>10</v>
      </c>
      <c r="Q132" s="11">
        <v>44</v>
      </c>
      <c r="R132" s="25"/>
      <c r="S132" s="32" t="s">
        <v>480</v>
      </c>
      <c r="T132" s="15" t="s">
        <v>482</v>
      </c>
      <c r="U132" s="9" t="s">
        <v>773</v>
      </c>
      <c r="V132" s="15" t="s">
        <v>498</v>
      </c>
      <c r="W132" s="28" t="s">
        <v>653</v>
      </c>
      <c r="X132" s="9"/>
      <c r="Y132" s="107">
        <f t="shared" ref="Y132:Y195" si="9">IF(AA132=1,20,IF(AB132=1,10,IF(AC132=1,0)))</f>
        <v>10</v>
      </c>
      <c r="Z132" s="106">
        <f t="shared" ref="Z132:Z195" si="10">Q132-P132+Y132</f>
        <v>44</v>
      </c>
      <c r="AA132" s="105"/>
      <c r="AB132" s="81">
        <v>1</v>
      </c>
      <c r="AC132" s="81"/>
      <c r="AD132" s="14"/>
      <c r="AE132" s="14"/>
      <c r="AF132" s="13"/>
    </row>
    <row r="133" spans="1:32" s="10" customFormat="1" ht="43.2" x14ac:dyDescent="0.3">
      <c r="A133" s="14">
        <v>130</v>
      </c>
      <c r="B133" s="8">
        <v>22104</v>
      </c>
      <c r="C133" s="9" t="s">
        <v>110</v>
      </c>
      <c r="D133" s="8">
        <v>0.1</v>
      </c>
      <c r="E133" s="8">
        <v>2.8420000000000001</v>
      </c>
      <c r="F133" s="8">
        <f t="shared" si="8"/>
        <v>2.742</v>
      </c>
      <c r="G133" s="43" t="s">
        <v>24</v>
      </c>
      <c r="H133" s="9" t="s">
        <v>281</v>
      </c>
      <c r="I133" s="9" t="s">
        <v>333</v>
      </c>
      <c r="J133" s="15" t="s">
        <v>430</v>
      </c>
      <c r="K133" s="14">
        <v>37</v>
      </c>
      <c r="L133" s="14">
        <v>80</v>
      </c>
      <c r="M133" s="14">
        <v>0</v>
      </c>
      <c r="N133" s="14">
        <v>12</v>
      </c>
      <c r="O133" s="14">
        <v>14</v>
      </c>
      <c r="P133" s="14">
        <v>20</v>
      </c>
      <c r="Q133" s="11">
        <v>44</v>
      </c>
      <c r="R133" s="25"/>
      <c r="S133" s="32" t="s">
        <v>454</v>
      </c>
      <c r="T133" s="15" t="s">
        <v>482</v>
      </c>
      <c r="U133" s="9" t="s">
        <v>824</v>
      </c>
      <c r="V133" s="15" t="s">
        <v>542</v>
      </c>
      <c r="W133" s="28" t="s">
        <v>682</v>
      </c>
      <c r="X133" s="9"/>
      <c r="Y133" s="107">
        <f t="shared" si="9"/>
        <v>20</v>
      </c>
      <c r="Z133" s="106">
        <f t="shared" si="10"/>
        <v>44</v>
      </c>
      <c r="AA133" s="104">
        <v>1</v>
      </c>
      <c r="AB133" s="81"/>
      <c r="AC133" s="81"/>
      <c r="AD133" s="14"/>
      <c r="AE133" s="14"/>
      <c r="AF133" s="13"/>
    </row>
    <row r="134" spans="1:32" s="10" customFormat="1" ht="43.2" x14ac:dyDescent="0.3">
      <c r="A134" s="14">
        <v>131</v>
      </c>
      <c r="B134" s="8">
        <v>22196</v>
      </c>
      <c r="C134" s="9" t="s">
        <v>111</v>
      </c>
      <c r="D134" s="8">
        <v>2.3E-2</v>
      </c>
      <c r="E134" s="8">
        <v>3.403</v>
      </c>
      <c r="F134" s="8">
        <f t="shared" si="8"/>
        <v>3.38</v>
      </c>
      <c r="G134" s="43" t="s">
        <v>24</v>
      </c>
      <c r="H134" s="9" t="s">
        <v>281</v>
      </c>
      <c r="I134" s="9" t="s">
        <v>310</v>
      </c>
      <c r="J134" s="15" t="s">
        <v>419</v>
      </c>
      <c r="K134" s="14">
        <v>29</v>
      </c>
      <c r="L134" s="14">
        <v>100</v>
      </c>
      <c r="M134" s="14">
        <v>100</v>
      </c>
      <c r="N134" s="14">
        <v>18</v>
      </c>
      <c r="O134" s="14">
        <v>7</v>
      </c>
      <c r="P134" s="14">
        <v>0</v>
      </c>
      <c r="Q134" s="11">
        <v>44</v>
      </c>
      <c r="R134" s="25"/>
      <c r="S134" s="32" t="s">
        <v>492</v>
      </c>
      <c r="T134" s="15" t="s">
        <v>482</v>
      </c>
      <c r="U134" s="9" t="s">
        <v>796</v>
      </c>
      <c r="V134" s="15" t="s">
        <v>543</v>
      </c>
      <c r="W134" s="28" t="s">
        <v>683</v>
      </c>
      <c r="X134" s="9"/>
      <c r="Y134" s="107">
        <f t="shared" si="9"/>
        <v>0</v>
      </c>
      <c r="Z134" s="106">
        <f t="shared" si="10"/>
        <v>44</v>
      </c>
      <c r="AA134" s="105"/>
      <c r="AB134" s="81"/>
      <c r="AC134" s="81">
        <v>1</v>
      </c>
      <c r="AD134" s="14"/>
      <c r="AE134" s="14"/>
      <c r="AF134" s="13"/>
    </row>
    <row r="135" spans="1:32" s="10" customFormat="1" ht="43.2" x14ac:dyDescent="0.3">
      <c r="A135" s="14">
        <v>132</v>
      </c>
      <c r="B135" s="8">
        <v>23106</v>
      </c>
      <c r="C135" s="9" t="s">
        <v>112</v>
      </c>
      <c r="D135" s="8">
        <v>4.0949999999999998</v>
      </c>
      <c r="E135" s="8">
        <v>10.494</v>
      </c>
      <c r="F135" s="8">
        <f t="shared" si="8"/>
        <v>6.399</v>
      </c>
      <c r="G135" s="43" t="s">
        <v>24</v>
      </c>
      <c r="H135" s="9" t="s">
        <v>279</v>
      </c>
      <c r="I135" s="9" t="s">
        <v>319</v>
      </c>
      <c r="J135" s="15" t="s">
        <v>421</v>
      </c>
      <c r="K135" s="14">
        <v>48</v>
      </c>
      <c r="L135" s="14">
        <v>67</v>
      </c>
      <c r="M135" s="14">
        <v>0</v>
      </c>
      <c r="N135" s="14">
        <v>10</v>
      </c>
      <c r="O135" s="14">
        <v>3</v>
      </c>
      <c r="P135" s="14">
        <v>20</v>
      </c>
      <c r="Q135" s="11">
        <v>44</v>
      </c>
      <c r="R135" s="25"/>
      <c r="S135" s="32" t="s">
        <v>454</v>
      </c>
      <c r="T135" s="15" t="s">
        <v>482</v>
      </c>
      <c r="U135" s="9" t="s">
        <v>771</v>
      </c>
      <c r="V135" s="15" t="s">
        <v>498</v>
      </c>
      <c r="W135" s="28" t="s">
        <v>640</v>
      </c>
      <c r="X135" s="9"/>
      <c r="Y135" s="107">
        <f t="shared" si="9"/>
        <v>20</v>
      </c>
      <c r="Z135" s="106">
        <f t="shared" si="10"/>
        <v>44</v>
      </c>
      <c r="AA135" s="104">
        <v>1</v>
      </c>
      <c r="AB135" s="81"/>
      <c r="AC135" s="81"/>
      <c r="AD135" s="14"/>
      <c r="AE135" s="14"/>
      <c r="AF135" s="13"/>
    </row>
    <row r="136" spans="1:32" s="10" customFormat="1" ht="43.2" x14ac:dyDescent="0.3">
      <c r="A136" s="14">
        <v>133</v>
      </c>
      <c r="B136" s="8">
        <v>23176</v>
      </c>
      <c r="C136" s="9" t="s">
        <v>113</v>
      </c>
      <c r="D136" s="8">
        <v>0.249</v>
      </c>
      <c r="E136" s="8">
        <v>3.7919999999999998</v>
      </c>
      <c r="F136" s="8">
        <f t="shared" si="8"/>
        <v>3.5429999999999997</v>
      </c>
      <c r="G136" s="43" t="s">
        <v>24</v>
      </c>
      <c r="H136" s="9" t="s">
        <v>279</v>
      </c>
      <c r="I136" s="9" t="s">
        <v>303</v>
      </c>
      <c r="J136" s="34" t="s">
        <v>431</v>
      </c>
      <c r="K136" s="14">
        <v>20</v>
      </c>
      <c r="L136" s="14">
        <v>7</v>
      </c>
      <c r="M136" s="14">
        <v>100</v>
      </c>
      <c r="N136" s="14">
        <v>29</v>
      </c>
      <c r="O136" s="14">
        <v>6</v>
      </c>
      <c r="P136" s="14">
        <v>10</v>
      </c>
      <c r="Q136" s="11">
        <v>44</v>
      </c>
      <c r="R136" s="25"/>
      <c r="S136" s="32" t="s">
        <v>480</v>
      </c>
      <c r="T136" s="15" t="s">
        <v>482</v>
      </c>
      <c r="U136" s="9" t="s">
        <v>814</v>
      </c>
      <c r="V136" s="15" t="s">
        <v>544</v>
      </c>
      <c r="W136" s="28" t="s">
        <v>653</v>
      </c>
      <c r="X136" s="9"/>
      <c r="Y136" s="107">
        <f t="shared" si="9"/>
        <v>10</v>
      </c>
      <c r="Z136" s="106">
        <f t="shared" si="10"/>
        <v>44</v>
      </c>
      <c r="AA136" s="105"/>
      <c r="AB136" s="81">
        <v>1</v>
      </c>
      <c r="AC136" s="81"/>
      <c r="AD136" s="14"/>
      <c r="AE136" s="14"/>
      <c r="AF136" s="13"/>
    </row>
    <row r="137" spans="1:32" s="10" customFormat="1" ht="43.2" x14ac:dyDescent="0.3">
      <c r="A137" s="14">
        <v>134</v>
      </c>
      <c r="B137" s="8">
        <v>23183</v>
      </c>
      <c r="C137" s="9" t="s">
        <v>114</v>
      </c>
      <c r="D137" s="8">
        <v>0</v>
      </c>
      <c r="E137" s="8">
        <v>5.73</v>
      </c>
      <c r="F137" s="8">
        <f t="shared" si="8"/>
        <v>5.73</v>
      </c>
      <c r="G137" s="43" t="s">
        <v>24</v>
      </c>
      <c r="H137" s="9" t="s">
        <v>279</v>
      </c>
      <c r="I137" s="9" t="s">
        <v>326</v>
      </c>
      <c r="J137" s="34" t="s">
        <v>408</v>
      </c>
      <c r="K137" s="14">
        <v>24</v>
      </c>
      <c r="L137" s="14">
        <v>40</v>
      </c>
      <c r="M137" s="14">
        <v>100</v>
      </c>
      <c r="N137" s="14">
        <v>13</v>
      </c>
      <c r="O137" s="14">
        <v>3</v>
      </c>
      <c r="P137" s="14">
        <v>10</v>
      </c>
      <c r="Q137" s="11">
        <v>44</v>
      </c>
      <c r="R137" s="25"/>
      <c r="S137" s="32" t="s">
        <v>480</v>
      </c>
      <c r="T137" s="15" t="s">
        <v>482</v>
      </c>
      <c r="U137" s="9" t="s">
        <v>771</v>
      </c>
      <c r="V137" s="15" t="s">
        <v>545</v>
      </c>
      <c r="W137" s="28" t="s">
        <v>658</v>
      </c>
      <c r="X137" s="9"/>
      <c r="Y137" s="107">
        <f t="shared" si="9"/>
        <v>10</v>
      </c>
      <c r="Z137" s="106">
        <f t="shared" si="10"/>
        <v>44</v>
      </c>
      <c r="AA137" s="105"/>
      <c r="AB137" s="81">
        <v>1</v>
      </c>
      <c r="AC137" s="81"/>
      <c r="AD137" s="14"/>
      <c r="AE137" s="14"/>
      <c r="AF137" s="13"/>
    </row>
    <row r="138" spans="1:32" s="10" customFormat="1" ht="43.2" x14ac:dyDescent="0.3">
      <c r="A138" s="14">
        <v>135</v>
      </c>
      <c r="B138" s="8">
        <v>24180</v>
      </c>
      <c r="C138" s="9" t="s">
        <v>1004</v>
      </c>
      <c r="D138" s="8">
        <v>4.3999999999999997E-2</v>
      </c>
      <c r="E138" s="8">
        <v>3.9740000000000002</v>
      </c>
      <c r="F138" s="8">
        <f t="shared" si="8"/>
        <v>3.93</v>
      </c>
      <c r="G138" s="38" t="s">
        <v>901</v>
      </c>
      <c r="H138" s="8" t="s">
        <v>906</v>
      </c>
      <c r="I138" s="9" t="s">
        <v>997</v>
      </c>
      <c r="J138" s="8" t="s">
        <v>379</v>
      </c>
      <c r="K138" s="14">
        <v>41</v>
      </c>
      <c r="L138" s="14">
        <v>100</v>
      </c>
      <c r="M138" s="14">
        <v>0</v>
      </c>
      <c r="N138" s="14">
        <v>9</v>
      </c>
      <c r="O138" s="14">
        <v>0</v>
      </c>
      <c r="P138" s="14">
        <v>20</v>
      </c>
      <c r="Q138" s="11">
        <v>44</v>
      </c>
      <c r="R138" s="25"/>
      <c r="S138" s="32" t="s">
        <v>454</v>
      </c>
      <c r="T138" s="15" t="s">
        <v>482</v>
      </c>
      <c r="U138" s="9" t="s">
        <v>1005</v>
      </c>
      <c r="V138" s="15" t="s">
        <v>498</v>
      </c>
      <c r="W138" s="28" t="s">
        <v>640</v>
      </c>
      <c r="X138" s="9"/>
      <c r="Y138" s="107">
        <f t="shared" si="9"/>
        <v>20</v>
      </c>
      <c r="Z138" s="106">
        <f t="shared" si="10"/>
        <v>44</v>
      </c>
      <c r="AA138" s="104">
        <v>1</v>
      </c>
      <c r="AB138" s="81"/>
      <c r="AC138" s="81"/>
      <c r="AD138" s="14"/>
      <c r="AE138" s="14"/>
      <c r="AF138" s="13"/>
    </row>
    <row r="139" spans="1:32" s="10" customFormat="1" ht="43.2" x14ac:dyDescent="0.3">
      <c r="A139" s="14">
        <v>136</v>
      </c>
      <c r="B139" s="8">
        <v>24214</v>
      </c>
      <c r="C139" s="9" t="s">
        <v>1006</v>
      </c>
      <c r="D139" s="8">
        <v>6.5000000000000002E-2</v>
      </c>
      <c r="E139" s="8">
        <v>1.0329999999999999</v>
      </c>
      <c r="F139" s="8">
        <f t="shared" si="8"/>
        <v>0.96799999999999997</v>
      </c>
      <c r="G139" s="38" t="s">
        <v>901</v>
      </c>
      <c r="H139" s="8" t="s">
        <v>906</v>
      </c>
      <c r="I139" s="9" t="s">
        <v>907</v>
      </c>
      <c r="J139" s="8" t="s">
        <v>397</v>
      </c>
      <c r="K139" s="14">
        <v>38</v>
      </c>
      <c r="L139" s="14">
        <v>100</v>
      </c>
      <c r="M139" s="14">
        <v>100</v>
      </c>
      <c r="N139" s="14">
        <v>9</v>
      </c>
      <c r="O139" s="14">
        <v>3</v>
      </c>
      <c r="P139" s="46">
        <v>0</v>
      </c>
      <c r="Q139" s="11">
        <v>44</v>
      </c>
      <c r="R139" s="25"/>
      <c r="S139" s="45" t="s">
        <v>489</v>
      </c>
      <c r="T139" s="45" t="s">
        <v>489</v>
      </c>
      <c r="U139" s="9" t="s">
        <v>780</v>
      </c>
      <c r="V139" s="15" t="s">
        <v>1007</v>
      </c>
      <c r="W139" s="28" t="s">
        <v>640</v>
      </c>
      <c r="X139" s="9"/>
      <c r="Y139" s="107" t="b">
        <f t="shared" si="9"/>
        <v>0</v>
      </c>
      <c r="Z139" s="106">
        <f t="shared" si="10"/>
        <v>44</v>
      </c>
      <c r="AA139" s="105"/>
      <c r="AB139" s="81"/>
      <c r="AC139" s="81"/>
      <c r="AD139" s="14"/>
      <c r="AE139" s="14"/>
      <c r="AF139" s="13"/>
    </row>
    <row r="140" spans="1:32" s="10" customFormat="1" ht="43.2" x14ac:dyDescent="0.3">
      <c r="A140" s="14">
        <v>137</v>
      </c>
      <c r="B140" s="8">
        <v>25106</v>
      </c>
      <c r="C140" s="9" t="s">
        <v>115</v>
      </c>
      <c r="D140" s="8">
        <v>0</v>
      </c>
      <c r="E140" s="8">
        <v>1.542</v>
      </c>
      <c r="F140" s="8">
        <f t="shared" si="8"/>
        <v>1.542</v>
      </c>
      <c r="G140" s="43" t="s">
        <v>24</v>
      </c>
      <c r="H140" s="9" t="s">
        <v>280</v>
      </c>
      <c r="I140" s="9" t="s">
        <v>304</v>
      </c>
      <c r="J140" s="14" t="s">
        <v>411</v>
      </c>
      <c r="K140" s="14">
        <v>29</v>
      </c>
      <c r="L140" s="14">
        <v>33</v>
      </c>
      <c r="M140" s="14">
        <v>100</v>
      </c>
      <c r="N140" s="14">
        <v>4</v>
      </c>
      <c r="O140" s="14">
        <v>5</v>
      </c>
      <c r="P140" s="14">
        <v>10</v>
      </c>
      <c r="Q140" s="11">
        <v>44</v>
      </c>
      <c r="R140" s="25"/>
      <c r="S140" s="32" t="s">
        <v>480</v>
      </c>
      <c r="T140" s="15" t="s">
        <v>482</v>
      </c>
      <c r="U140" s="9" t="s">
        <v>771</v>
      </c>
      <c r="V140" s="15" t="s">
        <v>546</v>
      </c>
      <c r="W140" s="28" t="s">
        <v>684</v>
      </c>
      <c r="X140" s="9"/>
      <c r="Y140" s="107">
        <f t="shared" si="9"/>
        <v>10</v>
      </c>
      <c r="Z140" s="106">
        <f t="shared" si="10"/>
        <v>44</v>
      </c>
      <c r="AA140" s="105"/>
      <c r="AB140" s="81">
        <v>1</v>
      </c>
      <c r="AC140" s="81"/>
      <c r="AD140" s="14"/>
      <c r="AE140" s="14"/>
      <c r="AF140" s="13"/>
    </row>
    <row r="141" spans="1:32" s="10" customFormat="1" ht="28.8" x14ac:dyDescent="0.3">
      <c r="A141" s="14">
        <v>138</v>
      </c>
      <c r="B141" s="8">
        <v>12114</v>
      </c>
      <c r="C141" s="9" t="s">
        <v>1008</v>
      </c>
      <c r="D141" s="8">
        <v>0.1</v>
      </c>
      <c r="E141" s="8">
        <v>3.633</v>
      </c>
      <c r="F141" s="8">
        <f t="shared" si="8"/>
        <v>3.5329999999999999</v>
      </c>
      <c r="G141" s="38" t="s">
        <v>901</v>
      </c>
      <c r="H141" s="8" t="s">
        <v>1009</v>
      </c>
      <c r="I141" s="9" t="s">
        <v>1010</v>
      </c>
      <c r="J141" s="8" t="s">
        <v>449</v>
      </c>
      <c r="K141" s="14">
        <v>25</v>
      </c>
      <c r="L141" s="14">
        <v>40</v>
      </c>
      <c r="M141" s="14">
        <v>100</v>
      </c>
      <c r="N141" s="14">
        <v>6</v>
      </c>
      <c r="O141" s="14">
        <v>2</v>
      </c>
      <c r="P141" s="14">
        <v>10</v>
      </c>
      <c r="Q141" s="11">
        <v>43</v>
      </c>
      <c r="R141" s="25"/>
      <c r="S141" s="32" t="s">
        <v>480</v>
      </c>
      <c r="T141" s="15" t="s">
        <v>482</v>
      </c>
      <c r="U141" s="9" t="s">
        <v>489</v>
      </c>
      <c r="V141" s="15" t="s">
        <v>498</v>
      </c>
      <c r="W141" s="28" t="s">
        <v>640</v>
      </c>
      <c r="X141" s="9"/>
      <c r="Y141" s="107">
        <f t="shared" si="9"/>
        <v>10</v>
      </c>
      <c r="Z141" s="106">
        <f t="shared" si="10"/>
        <v>43</v>
      </c>
      <c r="AA141" s="105"/>
      <c r="AB141" s="81">
        <v>1</v>
      </c>
      <c r="AC141" s="81"/>
      <c r="AD141" s="14"/>
      <c r="AE141" s="14"/>
      <c r="AF141" s="13"/>
    </row>
    <row r="142" spans="1:32" s="10" customFormat="1" ht="86.4" x14ac:dyDescent="0.3">
      <c r="A142" s="14">
        <v>139</v>
      </c>
      <c r="B142" s="8">
        <v>15184</v>
      </c>
      <c r="C142" s="9" t="s">
        <v>116</v>
      </c>
      <c r="D142" s="8">
        <v>0.41199999999999998</v>
      </c>
      <c r="E142" s="8">
        <v>3.4670000000000001</v>
      </c>
      <c r="F142" s="8">
        <f t="shared" si="8"/>
        <v>3.0550000000000002</v>
      </c>
      <c r="G142" s="36" t="s">
        <v>44</v>
      </c>
      <c r="H142" s="9" t="s">
        <v>283</v>
      </c>
      <c r="I142" s="9" t="s">
        <v>315</v>
      </c>
      <c r="J142" s="15" t="s">
        <v>432</v>
      </c>
      <c r="K142" s="14">
        <v>27</v>
      </c>
      <c r="L142" s="14">
        <v>40</v>
      </c>
      <c r="M142" s="46">
        <v>33</v>
      </c>
      <c r="N142" s="14">
        <v>21</v>
      </c>
      <c r="O142" s="14">
        <v>1</v>
      </c>
      <c r="P142" s="14">
        <v>20</v>
      </c>
      <c r="Q142" s="11">
        <v>43</v>
      </c>
      <c r="R142" s="25"/>
      <c r="S142" s="32" t="s">
        <v>454</v>
      </c>
      <c r="T142" s="15" t="s">
        <v>482</v>
      </c>
      <c r="U142" s="9" t="s">
        <v>825</v>
      </c>
      <c r="V142" s="15" t="s">
        <v>498</v>
      </c>
      <c r="W142" s="28" t="s">
        <v>685</v>
      </c>
      <c r="X142" s="9"/>
      <c r="Y142" s="107">
        <f t="shared" si="9"/>
        <v>20</v>
      </c>
      <c r="Z142" s="106">
        <f t="shared" si="10"/>
        <v>43</v>
      </c>
      <c r="AA142" s="104">
        <v>1</v>
      </c>
      <c r="AB142" s="81"/>
      <c r="AC142" s="81"/>
      <c r="AD142" s="14"/>
      <c r="AE142" s="14"/>
      <c r="AF142" s="13"/>
    </row>
    <row r="143" spans="1:32" s="10" customFormat="1" ht="43.2" x14ac:dyDescent="0.3">
      <c r="A143" s="14">
        <v>140</v>
      </c>
      <c r="B143" s="8">
        <v>16184</v>
      </c>
      <c r="C143" s="9" t="s">
        <v>1077</v>
      </c>
      <c r="D143" s="8">
        <v>7.3</v>
      </c>
      <c r="E143" s="8">
        <v>8.7690000000000001</v>
      </c>
      <c r="F143" s="8">
        <f t="shared" si="8"/>
        <v>1.4690000000000003</v>
      </c>
      <c r="G143" s="38" t="s">
        <v>901</v>
      </c>
      <c r="H143" s="8" t="s">
        <v>902</v>
      </c>
      <c r="I143" s="9" t="s">
        <v>923</v>
      </c>
      <c r="J143" s="48" t="s">
        <v>403</v>
      </c>
      <c r="K143" s="14">
        <v>40</v>
      </c>
      <c r="L143" s="14">
        <v>50</v>
      </c>
      <c r="M143" s="14">
        <v>100</v>
      </c>
      <c r="N143" s="14">
        <v>12</v>
      </c>
      <c r="O143" s="14">
        <v>1</v>
      </c>
      <c r="P143" s="14">
        <v>0</v>
      </c>
      <c r="Q143" s="11">
        <v>43</v>
      </c>
      <c r="R143" s="25"/>
      <c r="S143" s="34" t="s">
        <v>492</v>
      </c>
      <c r="T143" s="34" t="s">
        <v>482</v>
      </c>
      <c r="U143" s="9" t="s">
        <v>818</v>
      </c>
      <c r="V143" s="15" t="s">
        <v>1251</v>
      </c>
      <c r="W143" s="28" t="s">
        <v>1252</v>
      </c>
      <c r="X143" s="68" t="s">
        <v>1398</v>
      </c>
      <c r="Y143" s="107">
        <f t="shared" si="9"/>
        <v>0</v>
      </c>
      <c r="Z143" s="106">
        <f t="shared" si="10"/>
        <v>43</v>
      </c>
      <c r="AA143" s="105"/>
      <c r="AB143" s="81"/>
      <c r="AC143" s="81">
        <v>1</v>
      </c>
      <c r="AD143" s="14"/>
      <c r="AE143" s="14"/>
      <c r="AF143" s="13"/>
    </row>
    <row r="144" spans="1:32" s="10" customFormat="1" ht="28.8" x14ac:dyDescent="0.3">
      <c r="A144" s="14">
        <v>141</v>
      </c>
      <c r="B144" s="8">
        <v>18154</v>
      </c>
      <c r="C144" s="9" t="s">
        <v>117</v>
      </c>
      <c r="D144" s="8">
        <v>7.4459999999999997</v>
      </c>
      <c r="E144" s="8">
        <v>9.4290000000000003</v>
      </c>
      <c r="F144" s="8">
        <f t="shared" si="8"/>
        <v>1.9830000000000005</v>
      </c>
      <c r="G144" s="43" t="s">
        <v>24</v>
      </c>
      <c r="H144" s="9" t="s">
        <v>278</v>
      </c>
      <c r="I144" s="9" t="s">
        <v>306</v>
      </c>
      <c r="J144" s="45" t="s">
        <v>367</v>
      </c>
      <c r="K144" s="14">
        <v>55</v>
      </c>
      <c r="L144" s="14">
        <v>100</v>
      </c>
      <c r="M144" s="14">
        <v>0</v>
      </c>
      <c r="N144" s="14">
        <v>28</v>
      </c>
      <c r="O144" s="14">
        <v>5</v>
      </c>
      <c r="P144" s="14">
        <v>10</v>
      </c>
      <c r="Q144" s="11">
        <v>43</v>
      </c>
      <c r="R144" s="25"/>
      <c r="S144" s="32" t="s">
        <v>480</v>
      </c>
      <c r="T144" s="15" t="s">
        <v>482</v>
      </c>
      <c r="U144" s="9" t="s">
        <v>826</v>
      </c>
      <c r="V144" s="15" t="s">
        <v>498</v>
      </c>
      <c r="W144" s="28" t="s">
        <v>686</v>
      </c>
      <c r="X144" s="9"/>
      <c r="Y144" s="107">
        <f t="shared" si="9"/>
        <v>10</v>
      </c>
      <c r="Z144" s="106">
        <f t="shared" si="10"/>
        <v>43</v>
      </c>
      <c r="AA144" s="105"/>
      <c r="AB144" s="81">
        <v>1</v>
      </c>
      <c r="AC144" s="81"/>
      <c r="AD144" s="14"/>
      <c r="AE144" s="14"/>
      <c r="AF144" s="13"/>
    </row>
    <row r="145" spans="1:32" s="10" customFormat="1" ht="28.8" x14ac:dyDescent="0.3">
      <c r="A145" s="14">
        <v>142</v>
      </c>
      <c r="B145" s="8">
        <v>18205</v>
      </c>
      <c r="C145" s="9" t="s">
        <v>118</v>
      </c>
      <c r="D145" s="8">
        <v>3.5000000000000003E-2</v>
      </c>
      <c r="E145" s="8">
        <v>2.7240000000000002</v>
      </c>
      <c r="F145" s="8">
        <f t="shared" si="8"/>
        <v>2.6890000000000001</v>
      </c>
      <c r="G145" s="43" t="s">
        <v>24</v>
      </c>
      <c r="H145" s="9" t="s">
        <v>278</v>
      </c>
      <c r="I145" s="9" t="s">
        <v>302</v>
      </c>
      <c r="J145" s="15" t="s">
        <v>372</v>
      </c>
      <c r="K145" s="14">
        <v>47</v>
      </c>
      <c r="L145" s="14">
        <v>60</v>
      </c>
      <c r="M145" s="14">
        <v>100</v>
      </c>
      <c r="N145" s="14">
        <v>11</v>
      </c>
      <c r="O145" s="14">
        <v>4</v>
      </c>
      <c r="P145" s="46">
        <v>0</v>
      </c>
      <c r="Q145" s="11">
        <v>43</v>
      </c>
      <c r="R145" s="25"/>
      <c r="S145" s="45" t="s">
        <v>489</v>
      </c>
      <c r="T145" s="45" t="s">
        <v>489</v>
      </c>
      <c r="U145" s="9" t="s">
        <v>827</v>
      </c>
      <c r="V145" s="15" t="s">
        <v>498</v>
      </c>
      <c r="W145" s="28" t="s">
        <v>687</v>
      </c>
      <c r="X145" s="9"/>
      <c r="Y145" s="107" t="b">
        <f t="shared" si="9"/>
        <v>0</v>
      </c>
      <c r="Z145" s="106">
        <f t="shared" si="10"/>
        <v>43</v>
      </c>
      <c r="AA145" s="105"/>
      <c r="AB145" s="81"/>
      <c r="AC145" s="81"/>
      <c r="AD145" s="14"/>
      <c r="AE145" s="14"/>
      <c r="AF145" s="13"/>
    </row>
    <row r="146" spans="1:32" s="10" customFormat="1" ht="72" x14ac:dyDescent="0.3">
      <c r="A146" s="14">
        <v>143</v>
      </c>
      <c r="B146" s="8">
        <v>18226</v>
      </c>
      <c r="C146" s="9" t="s">
        <v>119</v>
      </c>
      <c r="D146" s="8">
        <v>0</v>
      </c>
      <c r="E146" s="8">
        <v>4.9390000000000001</v>
      </c>
      <c r="F146" s="8">
        <f t="shared" si="8"/>
        <v>4.9390000000000001</v>
      </c>
      <c r="G146" s="43" t="s">
        <v>24</v>
      </c>
      <c r="H146" s="9" t="s">
        <v>278</v>
      </c>
      <c r="I146" s="9" t="s">
        <v>302</v>
      </c>
      <c r="J146" s="15" t="s">
        <v>424</v>
      </c>
      <c r="K146" s="14">
        <v>48</v>
      </c>
      <c r="L146" s="14">
        <v>60</v>
      </c>
      <c r="M146" s="14">
        <v>100</v>
      </c>
      <c r="N146" s="14">
        <v>9</v>
      </c>
      <c r="O146" s="14">
        <v>3</v>
      </c>
      <c r="P146" s="46">
        <v>0</v>
      </c>
      <c r="Q146" s="11">
        <v>43</v>
      </c>
      <c r="R146" s="25">
        <v>2029</v>
      </c>
      <c r="S146" s="45" t="s">
        <v>489</v>
      </c>
      <c r="T146" s="45" t="s">
        <v>489</v>
      </c>
      <c r="U146" s="9" t="s">
        <v>794</v>
      </c>
      <c r="V146" s="15" t="s">
        <v>498</v>
      </c>
      <c r="W146" s="28" t="s">
        <v>640</v>
      </c>
      <c r="X146" s="56" t="s">
        <v>1474</v>
      </c>
      <c r="Y146" s="107" t="b">
        <f t="shared" si="9"/>
        <v>0</v>
      </c>
      <c r="Z146" s="106">
        <f t="shared" si="10"/>
        <v>43</v>
      </c>
      <c r="AA146" s="105"/>
      <c r="AB146" s="81"/>
      <c r="AC146" s="81"/>
      <c r="AD146" s="14"/>
      <c r="AE146" s="14"/>
      <c r="AF146" s="13"/>
    </row>
    <row r="147" spans="1:32" s="10" customFormat="1" ht="43.2" x14ac:dyDescent="0.3">
      <c r="A147" s="14">
        <v>144</v>
      </c>
      <c r="B147" s="8">
        <v>19306</v>
      </c>
      <c r="C147" s="9" t="s">
        <v>1011</v>
      </c>
      <c r="D147" s="8">
        <v>3.7410000000000001</v>
      </c>
      <c r="E147" s="8">
        <v>5.0860000000000003</v>
      </c>
      <c r="F147" s="8">
        <f t="shared" si="8"/>
        <v>1.3450000000000002</v>
      </c>
      <c r="G147" s="38" t="s">
        <v>901</v>
      </c>
      <c r="H147" s="8" t="s">
        <v>902</v>
      </c>
      <c r="I147" s="9" t="s">
        <v>916</v>
      </c>
      <c r="J147" s="8" t="s">
        <v>378</v>
      </c>
      <c r="K147" s="14">
        <v>43</v>
      </c>
      <c r="L147" s="14">
        <v>100</v>
      </c>
      <c r="M147" s="14">
        <v>100</v>
      </c>
      <c r="N147" s="14">
        <v>0</v>
      </c>
      <c r="O147" s="14">
        <v>0</v>
      </c>
      <c r="P147" s="14">
        <v>0</v>
      </c>
      <c r="Q147" s="11">
        <v>43</v>
      </c>
      <c r="R147" s="25"/>
      <c r="S147" s="32" t="s">
        <v>1278</v>
      </c>
      <c r="T147" s="15" t="s">
        <v>488</v>
      </c>
      <c r="U147" s="9" t="s">
        <v>489</v>
      </c>
      <c r="V147" s="15" t="s">
        <v>498</v>
      </c>
      <c r="W147" s="28" t="s">
        <v>640</v>
      </c>
      <c r="X147" s="9"/>
      <c r="Y147" s="107">
        <f t="shared" si="9"/>
        <v>0</v>
      </c>
      <c r="Z147" s="106">
        <f t="shared" si="10"/>
        <v>43</v>
      </c>
      <c r="AA147" s="105"/>
      <c r="AB147" s="81"/>
      <c r="AC147" s="81">
        <v>1</v>
      </c>
      <c r="AD147" s="14"/>
      <c r="AE147" s="14"/>
      <c r="AF147" s="13"/>
    </row>
    <row r="148" spans="1:32" s="10" customFormat="1" ht="86.4" x14ac:dyDescent="0.3">
      <c r="A148" s="14">
        <v>145</v>
      </c>
      <c r="B148" s="8">
        <v>22142</v>
      </c>
      <c r="C148" s="9" t="s">
        <v>120</v>
      </c>
      <c r="D148" s="8">
        <v>2.601</v>
      </c>
      <c r="E148" s="8">
        <v>10.02</v>
      </c>
      <c r="F148" s="8">
        <f t="shared" si="8"/>
        <v>7.4189999999999996</v>
      </c>
      <c r="G148" s="43" t="s">
        <v>24</v>
      </c>
      <c r="H148" s="9" t="s">
        <v>287</v>
      </c>
      <c r="I148" s="9" t="s">
        <v>334</v>
      </c>
      <c r="J148" s="15" t="s">
        <v>433</v>
      </c>
      <c r="K148" s="14">
        <v>26</v>
      </c>
      <c r="L148" s="14">
        <v>27</v>
      </c>
      <c r="M148" s="14">
        <v>100</v>
      </c>
      <c r="N148" s="14">
        <v>8</v>
      </c>
      <c r="O148" s="14">
        <v>3</v>
      </c>
      <c r="P148" s="14">
        <v>10</v>
      </c>
      <c r="Q148" s="11">
        <v>43</v>
      </c>
      <c r="R148" s="25"/>
      <c r="S148" s="32" t="s">
        <v>480</v>
      </c>
      <c r="T148" s="15" t="s">
        <v>482</v>
      </c>
      <c r="U148" s="9" t="s">
        <v>828</v>
      </c>
      <c r="V148" s="15" t="s">
        <v>508</v>
      </c>
      <c r="W148" s="28" t="s">
        <v>688</v>
      </c>
      <c r="X148" s="9"/>
      <c r="Y148" s="107">
        <f t="shared" si="9"/>
        <v>10</v>
      </c>
      <c r="Z148" s="106">
        <f t="shared" si="10"/>
        <v>43</v>
      </c>
      <c r="AA148" s="105"/>
      <c r="AB148" s="81">
        <v>1</v>
      </c>
      <c r="AC148" s="81"/>
      <c r="AD148" s="14"/>
      <c r="AE148" s="14"/>
      <c r="AF148" s="13"/>
    </row>
    <row r="149" spans="1:32" s="10" customFormat="1" ht="57.6" x14ac:dyDescent="0.3">
      <c r="A149" s="14">
        <v>146</v>
      </c>
      <c r="B149" s="8">
        <v>22274</v>
      </c>
      <c r="C149" s="9" t="s">
        <v>121</v>
      </c>
      <c r="D149" s="8">
        <v>0</v>
      </c>
      <c r="E149" s="8">
        <v>4.2290000000000001</v>
      </c>
      <c r="F149" s="8">
        <f t="shared" si="8"/>
        <v>4.2290000000000001</v>
      </c>
      <c r="G149" s="43" t="s">
        <v>24</v>
      </c>
      <c r="H149" s="9" t="s">
        <v>281</v>
      </c>
      <c r="I149" s="9" t="s">
        <v>308</v>
      </c>
      <c r="J149" s="15" t="s">
        <v>375</v>
      </c>
      <c r="K149" s="14">
        <v>44</v>
      </c>
      <c r="L149" s="14">
        <v>27</v>
      </c>
      <c r="M149" s="14">
        <v>100</v>
      </c>
      <c r="N149" s="14">
        <v>22</v>
      </c>
      <c r="O149" s="14">
        <v>11</v>
      </c>
      <c r="P149" s="46">
        <v>0</v>
      </c>
      <c r="Q149" s="11">
        <v>43</v>
      </c>
      <c r="R149" s="25"/>
      <c r="S149" s="45" t="s">
        <v>489</v>
      </c>
      <c r="T149" s="45" t="s">
        <v>489</v>
      </c>
      <c r="U149" s="9" t="s">
        <v>829</v>
      </c>
      <c r="V149" s="15" t="s">
        <v>547</v>
      </c>
      <c r="W149" s="28" t="s">
        <v>689</v>
      </c>
      <c r="X149" s="9"/>
      <c r="Y149" s="107" t="b">
        <f t="shared" si="9"/>
        <v>0</v>
      </c>
      <c r="Z149" s="106">
        <f t="shared" si="10"/>
        <v>43</v>
      </c>
      <c r="AA149" s="105"/>
      <c r="AB149" s="81"/>
      <c r="AC149" s="81"/>
      <c r="AD149" s="14"/>
      <c r="AE149" s="14"/>
      <c r="AF149" s="13"/>
    </row>
    <row r="150" spans="1:32" s="10" customFormat="1" ht="43.2" x14ac:dyDescent="0.3">
      <c r="A150" s="14">
        <v>147</v>
      </c>
      <c r="B150" s="8">
        <v>23135</v>
      </c>
      <c r="C150" s="9" t="s">
        <v>85</v>
      </c>
      <c r="D150" s="8">
        <v>9.9879999999999995</v>
      </c>
      <c r="E150" s="8">
        <v>11.201000000000001</v>
      </c>
      <c r="F150" s="8">
        <v>1.213000000000001</v>
      </c>
      <c r="G150" s="43" t="s">
        <v>24</v>
      </c>
      <c r="H150" s="9" t="s">
        <v>279</v>
      </c>
      <c r="I150" s="9" t="s">
        <v>319</v>
      </c>
      <c r="J150" s="15" t="s">
        <v>468</v>
      </c>
      <c r="K150" s="14">
        <v>46</v>
      </c>
      <c r="L150" s="14">
        <v>53</v>
      </c>
      <c r="M150" s="14">
        <v>100</v>
      </c>
      <c r="N150" s="14">
        <v>17</v>
      </c>
      <c r="O150" s="14">
        <v>4</v>
      </c>
      <c r="P150" s="46">
        <v>0</v>
      </c>
      <c r="Q150" s="11">
        <v>43</v>
      </c>
      <c r="R150" s="25"/>
      <c r="S150" s="45" t="s">
        <v>489</v>
      </c>
      <c r="T150" s="45" t="s">
        <v>489</v>
      </c>
      <c r="U150" s="9" t="s">
        <v>59</v>
      </c>
      <c r="V150" s="15" t="s">
        <v>498</v>
      </c>
      <c r="W150" s="64" t="s">
        <v>653</v>
      </c>
      <c r="X150" s="9"/>
      <c r="Y150" s="107" t="b">
        <f t="shared" si="9"/>
        <v>0</v>
      </c>
      <c r="Z150" s="106">
        <f t="shared" si="10"/>
        <v>43</v>
      </c>
      <c r="AA150" s="105"/>
      <c r="AB150" s="81"/>
      <c r="AC150" s="81"/>
      <c r="AD150" s="14"/>
      <c r="AE150" s="14"/>
      <c r="AF150" s="13"/>
    </row>
    <row r="151" spans="1:32" s="10" customFormat="1" ht="43.2" x14ac:dyDescent="0.3">
      <c r="A151" s="14">
        <v>148</v>
      </c>
      <c r="B151" s="8">
        <v>23153</v>
      </c>
      <c r="C151" s="9" t="s">
        <v>122</v>
      </c>
      <c r="D151" s="8">
        <v>5.3999999999999999E-2</v>
      </c>
      <c r="E151" s="8">
        <v>2.3610000000000002</v>
      </c>
      <c r="F151" s="8">
        <f t="shared" ref="F151:F165" si="11">E151-D151</f>
        <v>2.3070000000000004</v>
      </c>
      <c r="G151" s="43" t="s">
        <v>24</v>
      </c>
      <c r="H151" s="9" t="s">
        <v>279</v>
      </c>
      <c r="I151" s="9" t="s">
        <v>303</v>
      </c>
      <c r="J151" s="15" t="s">
        <v>387</v>
      </c>
      <c r="K151" s="14">
        <v>26</v>
      </c>
      <c r="L151" s="14">
        <v>93</v>
      </c>
      <c r="M151" s="14">
        <v>100</v>
      </c>
      <c r="N151" s="14">
        <v>19</v>
      </c>
      <c r="O151" s="14">
        <v>11</v>
      </c>
      <c r="P151" s="46">
        <v>0</v>
      </c>
      <c r="Q151" s="11">
        <v>43</v>
      </c>
      <c r="R151" s="25"/>
      <c r="S151" s="45" t="s">
        <v>489</v>
      </c>
      <c r="T151" s="45" t="s">
        <v>489</v>
      </c>
      <c r="U151" s="9" t="s">
        <v>830</v>
      </c>
      <c r="V151" s="15" t="s">
        <v>498</v>
      </c>
      <c r="W151" s="64" t="s">
        <v>653</v>
      </c>
      <c r="X151" s="9"/>
      <c r="Y151" s="107" t="b">
        <f t="shared" si="9"/>
        <v>0</v>
      </c>
      <c r="Z151" s="106">
        <f t="shared" si="10"/>
        <v>43</v>
      </c>
      <c r="AA151" s="105"/>
      <c r="AB151" s="81"/>
      <c r="AC151" s="81"/>
      <c r="AD151" s="14"/>
      <c r="AE151" s="14"/>
      <c r="AF151" s="13"/>
    </row>
    <row r="152" spans="1:32" s="10" customFormat="1" ht="43.2" x14ac:dyDescent="0.3">
      <c r="A152" s="14">
        <v>149</v>
      </c>
      <c r="B152" s="8">
        <v>24125</v>
      </c>
      <c r="C152" s="9" t="s">
        <v>1012</v>
      </c>
      <c r="D152" s="8">
        <v>1.3</v>
      </c>
      <c r="E152" s="8">
        <v>4.3970000000000002</v>
      </c>
      <c r="F152" s="8">
        <f t="shared" si="11"/>
        <v>3.0970000000000004</v>
      </c>
      <c r="G152" s="38" t="s">
        <v>901</v>
      </c>
      <c r="H152" s="8" t="s">
        <v>906</v>
      </c>
      <c r="I152" s="9" t="s">
        <v>1013</v>
      </c>
      <c r="J152" s="8" t="s">
        <v>394</v>
      </c>
      <c r="K152" s="14">
        <v>45</v>
      </c>
      <c r="L152" s="14">
        <v>80</v>
      </c>
      <c r="M152" s="14">
        <v>0</v>
      </c>
      <c r="N152" s="14">
        <v>0</v>
      </c>
      <c r="O152" s="14">
        <v>8</v>
      </c>
      <c r="P152" s="14">
        <v>20</v>
      </c>
      <c r="Q152" s="11">
        <v>43</v>
      </c>
      <c r="R152" s="25"/>
      <c r="S152" s="32" t="s">
        <v>454</v>
      </c>
      <c r="T152" s="15" t="s">
        <v>482</v>
      </c>
      <c r="U152" s="9" t="s">
        <v>489</v>
      </c>
      <c r="V152" s="15" t="s">
        <v>498</v>
      </c>
      <c r="W152" s="28" t="s">
        <v>641</v>
      </c>
      <c r="X152" s="9"/>
      <c r="Y152" s="107">
        <f t="shared" si="9"/>
        <v>20</v>
      </c>
      <c r="Z152" s="106">
        <f t="shared" si="10"/>
        <v>43</v>
      </c>
      <c r="AA152" s="104">
        <v>1</v>
      </c>
      <c r="AB152" s="81"/>
      <c r="AC152" s="81"/>
      <c r="AD152" s="61"/>
      <c r="AE152" s="61"/>
      <c r="AF152" s="67"/>
    </row>
    <row r="153" spans="1:32" s="10" customFormat="1" ht="43.2" x14ac:dyDescent="0.3">
      <c r="A153" s="14">
        <v>150</v>
      </c>
      <c r="B153" s="8">
        <v>25181</v>
      </c>
      <c r="C153" s="9" t="s">
        <v>123</v>
      </c>
      <c r="D153" s="8">
        <v>0.13700000000000001</v>
      </c>
      <c r="E153" s="8">
        <v>3.573</v>
      </c>
      <c r="F153" s="8">
        <f t="shared" si="11"/>
        <v>3.4359999999999999</v>
      </c>
      <c r="G153" s="43" t="s">
        <v>24</v>
      </c>
      <c r="H153" s="9" t="s">
        <v>280</v>
      </c>
      <c r="I153" s="9" t="s">
        <v>312</v>
      </c>
      <c r="J153" s="15" t="s">
        <v>434</v>
      </c>
      <c r="K153" s="14">
        <v>32</v>
      </c>
      <c r="L153" s="14">
        <v>100</v>
      </c>
      <c r="M153" s="14">
        <v>100</v>
      </c>
      <c r="N153" s="14">
        <v>12</v>
      </c>
      <c r="O153" s="14">
        <v>4</v>
      </c>
      <c r="P153" s="46">
        <v>0</v>
      </c>
      <c r="Q153" s="11">
        <v>43</v>
      </c>
      <c r="R153" s="25"/>
      <c r="S153" s="45" t="s">
        <v>489</v>
      </c>
      <c r="T153" s="45" t="s">
        <v>489</v>
      </c>
      <c r="U153" s="9" t="s">
        <v>831</v>
      </c>
      <c r="V153" s="15" t="s">
        <v>489</v>
      </c>
      <c r="W153" s="28" t="s">
        <v>690</v>
      </c>
      <c r="X153" s="9"/>
      <c r="Y153" s="107" t="b">
        <f t="shared" si="9"/>
        <v>0</v>
      </c>
      <c r="Z153" s="106">
        <f t="shared" si="10"/>
        <v>43</v>
      </c>
      <c r="AA153" s="105"/>
      <c r="AB153" s="81"/>
      <c r="AC153" s="81"/>
      <c r="AD153" s="14"/>
      <c r="AE153" s="14"/>
      <c r="AF153" s="13"/>
    </row>
    <row r="154" spans="1:32" s="10" customFormat="1" ht="28.8" x14ac:dyDescent="0.3">
      <c r="A154" s="14">
        <v>151</v>
      </c>
      <c r="B154" s="8">
        <v>14107</v>
      </c>
      <c r="C154" s="9" t="s">
        <v>124</v>
      </c>
      <c r="D154" s="8">
        <v>8.8409999999999993</v>
      </c>
      <c r="E154" s="8">
        <v>10.135</v>
      </c>
      <c r="F154" s="8">
        <f t="shared" si="11"/>
        <v>1.2940000000000005</v>
      </c>
      <c r="G154" s="43" t="s">
        <v>24</v>
      </c>
      <c r="H154" s="9" t="s">
        <v>282</v>
      </c>
      <c r="I154" s="9" t="s">
        <v>335</v>
      </c>
      <c r="J154" s="15" t="s">
        <v>433</v>
      </c>
      <c r="K154" s="14">
        <v>26</v>
      </c>
      <c r="L154" s="14">
        <v>60</v>
      </c>
      <c r="M154" s="14">
        <v>100</v>
      </c>
      <c r="N154" s="14">
        <v>33</v>
      </c>
      <c r="O154" s="14">
        <v>7</v>
      </c>
      <c r="P154" s="46">
        <v>0</v>
      </c>
      <c r="Q154" s="11">
        <v>42</v>
      </c>
      <c r="R154" s="25"/>
      <c r="S154" s="45" t="s">
        <v>489</v>
      </c>
      <c r="T154" s="45" t="s">
        <v>489</v>
      </c>
      <c r="U154" s="9" t="s">
        <v>773</v>
      </c>
      <c r="V154" s="15" t="s">
        <v>548</v>
      </c>
      <c r="W154" s="28" t="s">
        <v>691</v>
      </c>
      <c r="X154" s="9"/>
      <c r="Y154" s="107" t="b">
        <f t="shared" si="9"/>
        <v>0</v>
      </c>
      <c r="Z154" s="106">
        <f t="shared" si="10"/>
        <v>42</v>
      </c>
      <c r="AA154" s="105"/>
      <c r="AB154" s="81"/>
      <c r="AC154" s="81"/>
      <c r="AD154" s="14"/>
      <c r="AE154" s="14"/>
      <c r="AF154" s="13"/>
    </row>
    <row r="155" spans="1:32" s="10" customFormat="1" ht="28.8" x14ac:dyDescent="0.3">
      <c r="A155" s="14">
        <v>152</v>
      </c>
      <c r="B155" s="8">
        <v>14138</v>
      </c>
      <c r="C155" s="9" t="s">
        <v>125</v>
      </c>
      <c r="D155" s="8">
        <v>0.17</v>
      </c>
      <c r="E155" s="8">
        <v>5.4020000000000001</v>
      </c>
      <c r="F155" s="8">
        <f t="shared" si="11"/>
        <v>5.2320000000000002</v>
      </c>
      <c r="G155" s="43" t="s">
        <v>24</v>
      </c>
      <c r="H155" s="9" t="s">
        <v>282</v>
      </c>
      <c r="I155" s="9" t="s">
        <v>311</v>
      </c>
      <c r="J155" s="15" t="s">
        <v>435</v>
      </c>
      <c r="K155" s="14">
        <v>34</v>
      </c>
      <c r="L155" s="46">
        <v>100</v>
      </c>
      <c r="M155" s="14">
        <v>0</v>
      </c>
      <c r="N155" s="14">
        <v>3</v>
      </c>
      <c r="O155" s="14">
        <v>4</v>
      </c>
      <c r="P155" s="14">
        <v>20</v>
      </c>
      <c r="Q155" s="11">
        <v>42</v>
      </c>
      <c r="R155" s="25"/>
      <c r="S155" s="32" t="s">
        <v>454</v>
      </c>
      <c r="T155" s="15" t="s">
        <v>482</v>
      </c>
      <c r="U155" s="9" t="s">
        <v>832</v>
      </c>
      <c r="V155" s="15" t="s">
        <v>509</v>
      </c>
      <c r="W155" s="28" t="s">
        <v>640</v>
      </c>
      <c r="X155" s="9"/>
      <c r="Y155" s="107">
        <f t="shared" si="9"/>
        <v>20</v>
      </c>
      <c r="Z155" s="106">
        <f t="shared" si="10"/>
        <v>42</v>
      </c>
      <c r="AA155" s="104">
        <v>1</v>
      </c>
      <c r="AB155" s="81"/>
      <c r="AC155" s="81"/>
      <c r="AD155" s="14"/>
      <c r="AE155" s="14"/>
      <c r="AF155" s="13"/>
    </row>
    <row r="156" spans="1:32" s="10" customFormat="1" ht="57.6" x14ac:dyDescent="0.3">
      <c r="A156" s="14">
        <v>153</v>
      </c>
      <c r="B156" s="8">
        <v>14242</v>
      </c>
      <c r="C156" s="9" t="s">
        <v>126</v>
      </c>
      <c r="D156" s="8">
        <v>2.9000000000000001E-2</v>
      </c>
      <c r="E156" s="8">
        <v>4.6310000000000002</v>
      </c>
      <c r="F156" s="8">
        <f t="shared" si="11"/>
        <v>4.6020000000000003</v>
      </c>
      <c r="G156" s="43" t="s">
        <v>24</v>
      </c>
      <c r="H156" s="9" t="s">
        <v>282</v>
      </c>
      <c r="I156" s="9" t="s">
        <v>314</v>
      </c>
      <c r="J156" s="15" t="s">
        <v>430</v>
      </c>
      <c r="K156" s="14">
        <v>37</v>
      </c>
      <c r="L156" s="14">
        <v>100</v>
      </c>
      <c r="M156" s="14">
        <v>67</v>
      </c>
      <c r="N156" s="14">
        <v>29</v>
      </c>
      <c r="O156" s="14">
        <v>8</v>
      </c>
      <c r="P156" s="14">
        <v>0</v>
      </c>
      <c r="Q156" s="11">
        <v>42</v>
      </c>
      <c r="R156" s="25"/>
      <c r="S156" s="32" t="s">
        <v>492</v>
      </c>
      <c r="T156" s="15" t="s">
        <v>482</v>
      </c>
      <c r="U156" s="9" t="s">
        <v>833</v>
      </c>
      <c r="V156" s="15" t="s">
        <v>549</v>
      </c>
      <c r="W156" s="28" t="s">
        <v>692</v>
      </c>
      <c r="X156" s="9"/>
      <c r="Y156" s="107">
        <f t="shared" si="9"/>
        <v>0</v>
      </c>
      <c r="Z156" s="106">
        <f t="shared" si="10"/>
        <v>42</v>
      </c>
      <c r="AA156" s="105"/>
      <c r="AB156" s="81"/>
      <c r="AC156" s="81">
        <v>1</v>
      </c>
      <c r="AD156" s="14"/>
      <c r="AE156" s="14"/>
      <c r="AF156" s="13"/>
    </row>
    <row r="157" spans="1:32" s="10" customFormat="1" ht="28.8" x14ac:dyDescent="0.3">
      <c r="A157" s="14">
        <v>154</v>
      </c>
      <c r="B157" s="8">
        <v>15150</v>
      </c>
      <c r="C157" s="9" t="s">
        <v>127</v>
      </c>
      <c r="D157" s="8">
        <v>1.857</v>
      </c>
      <c r="E157" s="8">
        <v>2.5920000000000001</v>
      </c>
      <c r="F157" s="8">
        <f t="shared" si="11"/>
        <v>0.7350000000000001</v>
      </c>
      <c r="G157" s="36" t="s">
        <v>44</v>
      </c>
      <c r="H157" s="9" t="s">
        <v>283</v>
      </c>
      <c r="I157" s="9" t="s">
        <v>315</v>
      </c>
      <c r="J157" s="15" t="s">
        <v>436</v>
      </c>
      <c r="K157" s="14">
        <v>31</v>
      </c>
      <c r="L157" s="14">
        <v>67</v>
      </c>
      <c r="M157" s="14">
        <v>0</v>
      </c>
      <c r="N157" s="14">
        <v>32</v>
      </c>
      <c r="O157" s="14">
        <v>0</v>
      </c>
      <c r="P157" s="14">
        <v>20</v>
      </c>
      <c r="Q157" s="11">
        <v>42</v>
      </c>
      <c r="R157" s="25"/>
      <c r="S157" s="32" t="s">
        <v>454</v>
      </c>
      <c r="T157" s="15" t="s">
        <v>482</v>
      </c>
      <c r="U157" s="9" t="s">
        <v>834</v>
      </c>
      <c r="V157" s="15" t="s">
        <v>498</v>
      </c>
      <c r="W157" s="28" t="s">
        <v>653</v>
      </c>
      <c r="X157" s="9"/>
      <c r="Y157" s="107">
        <f t="shared" si="9"/>
        <v>20</v>
      </c>
      <c r="Z157" s="106">
        <f t="shared" si="10"/>
        <v>42</v>
      </c>
      <c r="AA157" s="104">
        <v>1</v>
      </c>
      <c r="AB157" s="81"/>
      <c r="AC157" s="81"/>
      <c r="AD157" s="14"/>
      <c r="AE157" s="14"/>
      <c r="AF157" s="13"/>
    </row>
    <row r="158" spans="1:32" s="10" customFormat="1" ht="28.8" x14ac:dyDescent="0.3">
      <c r="A158" s="14">
        <v>155</v>
      </c>
      <c r="B158" s="8">
        <v>15189</v>
      </c>
      <c r="C158" s="9" t="s">
        <v>128</v>
      </c>
      <c r="D158" s="8">
        <v>0.92900000000000005</v>
      </c>
      <c r="E158" s="8">
        <v>5.2709999999999999</v>
      </c>
      <c r="F158" s="8">
        <f t="shared" si="11"/>
        <v>4.3419999999999996</v>
      </c>
      <c r="G158" s="36" t="s">
        <v>44</v>
      </c>
      <c r="H158" s="9" t="s">
        <v>283</v>
      </c>
      <c r="I158" s="9" t="s">
        <v>315</v>
      </c>
      <c r="J158" s="34" t="s">
        <v>437</v>
      </c>
      <c r="K158" s="14">
        <v>23</v>
      </c>
      <c r="L158" s="14">
        <v>20</v>
      </c>
      <c r="M158" s="14">
        <v>100</v>
      </c>
      <c r="N158" s="14">
        <v>12</v>
      </c>
      <c r="O158" s="14">
        <v>3</v>
      </c>
      <c r="P158" s="14">
        <v>10</v>
      </c>
      <c r="Q158" s="11">
        <v>42</v>
      </c>
      <c r="R158" s="25"/>
      <c r="S158" s="32" t="s">
        <v>480</v>
      </c>
      <c r="T158" s="15" t="s">
        <v>482</v>
      </c>
      <c r="U158" s="9" t="s">
        <v>835</v>
      </c>
      <c r="V158" s="15" t="s">
        <v>509</v>
      </c>
      <c r="W158" s="28" t="s">
        <v>693</v>
      </c>
      <c r="X158" s="9"/>
      <c r="Y158" s="107">
        <f t="shared" si="9"/>
        <v>10</v>
      </c>
      <c r="Z158" s="106">
        <f t="shared" si="10"/>
        <v>42</v>
      </c>
      <c r="AA158" s="105"/>
      <c r="AB158" s="81">
        <v>1</v>
      </c>
      <c r="AC158" s="81"/>
      <c r="AD158" s="14"/>
      <c r="AE158" s="14"/>
      <c r="AF158" s="13"/>
    </row>
    <row r="159" spans="1:32" s="10" customFormat="1" ht="57.6" x14ac:dyDescent="0.3">
      <c r="A159" s="14">
        <v>156</v>
      </c>
      <c r="B159" s="8">
        <v>18170</v>
      </c>
      <c r="C159" s="9" t="s">
        <v>129</v>
      </c>
      <c r="D159" s="8">
        <v>1.823</v>
      </c>
      <c r="E159" s="8">
        <v>5.2679999999999998</v>
      </c>
      <c r="F159" s="8">
        <f t="shared" si="11"/>
        <v>3.4449999999999998</v>
      </c>
      <c r="G159" s="43" t="s">
        <v>24</v>
      </c>
      <c r="H159" s="9" t="s">
        <v>288</v>
      </c>
      <c r="I159" s="9" t="s">
        <v>336</v>
      </c>
      <c r="J159" s="15" t="s">
        <v>436</v>
      </c>
      <c r="K159" s="14">
        <v>31</v>
      </c>
      <c r="L159" s="14">
        <v>47</v>
      </c>
      <c r="M159" s="14">
        <v>100</v>
      </c>
      <c r="N159" s="14">
        <v>30</v>
      </c>
      <c r="O159" s="14">
        <v>10</v>
      </c>
      <c r="P159" s="46">
        <v>0</v>
      </c>
      <c r="Q159" s="11">
        <v>42</v>
      </c>
      <c r="R159" s="25"/>
      <c r="S159" s="45" t="s">
        <v>489</v>
      </c>
      <c r="T159" s="45" t="s">
        <v>489</v>
      </c>
      <c r="U159" s="9" t="s">
        <v>773</v>
      </c>
      <c r="V159" s="15" t="s">
        <v>550</v>
      </c>
      <c r="W159" s="28" t="s">
        <v>640</v>
      </c>
      <c r="X159" s="9"/>
      <c r="Y159" s="107" t="b">
        <f t="shared" si="9"/>
        <v>0</v>
      </c>
      <c r="Z159" s="106">
        <f t="shared" si="10"/>
        <v>42</v>
      </c>
      <c r="AA159" s="105"/>
      <c r="AB159" s="81"/>
      <c r="AC159" s="81"/>
      <c r="AD159" s="14"/>
      <c r="AE159" s="14"/>
      <c r="AF159" s="13"/>
    </row>
    <row r="160" spans="1:32" s="10" customFormat="1" ht="57.6" x14ac:dyDescent="0.3">
      <c r="A160" s="14">
        <v>157</v>
      </c>
      <c r="B160" s="8">
        <v>18196</v>
      </c>
      <c r="C160" s="9" t="s">
        <v>130</v>
      </c>
      <c r="D160" s="8">
        <v>5.3090000000000002</v>
      </c>
      <c r="E160" s="8">
        <v>6.335</v>
      </c>
      <c r="F160" s="8">
        <f t="shared" si="11"/>
        <v>1.0259999999999998</v>
      </c>
      <c r="G160" s="43" t="s">
        <v>24</v>
      </c>
      <c r="H160" s="9" t="s">
        <v>289</v>
      </c>
      <c r="I160" s="9" t="s">
        <v>337</v>
      </c>
      <c r="J160" s="15" t="s">
        <v>438</v>
      </c>
      <c r="K160" s="14">
        <v>100</v>
      </c>
      <c r="L160" s="14">
        <v>100</v>
      </c>
      <c r="M160" s="14">
        <v>0</v>
      </c>
      <c r="N160" s="14">
        <v>11</v>
      </c>
      <c r="O160" s="14">
        <v>1</v>
      </c>
      <c r="P160" s="46">
        <v>0</v>
      </c>
      <c r="Q160" s="11">
        <v>42</v>
      </c>
      <c r="R160" s="25"/>
      <c r="S160" s="45" t="s">
        <v>489</v>
      </c>
      <c r="T160" s="45" t="s">
        <v>489</v>
      </c>
      <c r="U160" s="9" t="s">
        <v>773</v>
      </c>
      <c r="V160" s="15" t="s">
        <v>551</v>
      </c>
      <c r="W160" s="28" t="s">
        <v>694</v>
      </c>
      <c r="X160" s="9"/>
      <c r="Y160" s="107" t="b">
        <f t="shared" si="9"/>
        <v>0</v>
      </c>
      <c r="Z160" s="106">
        <f t="shared" si="10"/>
        <v>42</v>
      </c>
      <c r="AA160" s="105"/>
      <c r="AB160" s="81"/>
      <c r="AC160" s="81"/>
      <c r="AD160" s="14"/>
      <c r="AE160" s="14"/>
      <c r="AF160" s="13"/>
    </row>
    <row r="161" spans="1:32" s="10" customFormat="1" ht="43.2" x14ac:dyDescent="0.3">
      <c r="A161" s="14">
        <v>158</v>
      </c>
      <c r="B161" s="8">
        <v>19206</v>
      </c>
      <c r="C161" s="9" t="s">
        <v>1014</v>
      </c>
      <c r="D161" s="8">
        <v>3.6999999999999998E-2</v>
      </c>
      <c r="E161" s="8">
        <v>6.7060000000000004</v>
      </c>
      <c r="F161" s="8">
        <f t="shared" si="11"/>
        <v>6.6690000000000005</v>
      </c>
      <c r="G161" s="38" t="s">
        <v>901</v>
      </c>
      <c r="H161" s="8" t="s">
        <v>902</v>
      </c>
      <c r="I161" s="9" t="s">
        <v>968</v>
      </c>
      <c r="J161" s="8" t="s">
        <v>435</v>
      </c>
      <c r="K161" s="14">
        <v>34</v>
      </c>
      <c r="L161" s="14">
        <v>53</v>
      </c>
      <c r="M161" s="14">
        <v>100</v>
      </c>
      <c r="N161" s="14">
        <v>30</v>
      </c>
      <c r="O161" s="14">
        <v>4</v>
      </c>
      <c r="P161" s="46">
        <v>0</v>
      </c>
      <c r="Q161" s="11">
        <v>42</v>
      </c>
      <c r="R161" s="25"/>
      <c r="S161" s="45" t="s">
        <v>489</v>
      </c>
      <c r="T161" s="45" t="s">
        <v>489</v>
      </c>
      <c r="U161" s="9" t="s">
        <v>770</v>
      </c>
      <c r="V161" s="15" t="s">
        <v>500</v>
      </c>
      <c r="W161" s="28" t="s">
        <v>1015</v>
      </c>
      <c r="X161" s="9"/>
      <c r="Y161" s="107" t="b">
        <f t="shared" si="9"/>
        <v>0</v>
      </c>
      <c r="Z161" s="106">
        <f t="shared" si="10"/>
        <v>42</v>
      </c>
      <c r="AA161" s="105"/>
      <c r="AB161" s="81"/>
      <c r="AC161" s="81"/>
      <c r="AD161" s="14"/>
      <c r="AE161" s="14"/>
      <c r="AF161" s="13"/>
    </row>
    <row r="162" spans="1:32" s="10" customFormat="1" ht="57.6" x14ac:dyDescent="0.3">
      <c r="A162" s="14">
        <v>159</v>
      </c>
      <c r="B162" s="16">
        <v>20249</v>
      </c>
      <c r="C162" s="17" t="s">
        <v>1016</v>
      </c>
      <c r="D162" s="16">
        <v>0.92800000000000005</v>
      </c>
      <c r="E162" s="16">
        <v>2.395</v>
      </c>
      <c r="F162" s="8">
        <f t="shared" si="11"/>
        <v>1.4670000000000001</v>
      </c>
      <c r="G162" s="39" t="s">
        <v>918</v>
      </c>
      <c r="H162" s="16" t="s">
        <v>919</v>
      </c>
      <c r="I162" s="17" t="s">
        <v>931</v>
      </c>
      <c r="J162" s="17" t="s">
        <v>450</v>
      </c>
      <c r="K162" s="18">
        <v>37</v>
      </c>
      <c r="L162" s="49">
        <v>73</v>
      </c>
      <c r="M162" s="18">
        <v>100</v>
      </c>
      <c r="N162" s="18">
        <v>10</v>
      </c>
      <c r="O162" s="18">
        <v>7</v>
      </c>
      <c r="P162" s="18">
        <v>0</v>
      </c>
      <c r="Q162" s="19">
        <v>42</v>
      </c>
      <c r="R162" s="25"/>
      <c r="S162" s="99" t="s">
        <v>492</v>
      </c>
      <c r="T162" s="29" t="s">
        <v>482</v>
      </c>
      <c r="U162" s="17" t="s">
        <v>773</v>
      </c>
      <c r="V162" s="29" t="s">
        <v>509</v>
      </c>
      <c r="W162" s="30" t="s">
        <v>1017</v>
      </c>
      <c r="X162" s="17"/>
      <c r="Y162" s="107">
        <f t="shared" si="9"/>
        <v>0</v>
      </c>
      <c r="Z162" s="106">
        <f t="shared" si="10"/>
        <v>42</v>
      </c>
      <c r="AA162" s="105"/>
      <c r="AB162" s="81"/>
      <c r="AC162" s="81">
        <v>1</v>
      </c>
      <c r="AD162" s="14"/>
      <c r="AE162" s="14"/>
      <c r="AF162" s="13"/>
    </row>
    <row r="163" spans="1:32" s="10" customFormat="1" ht="43.2" x14ac:dyDescent="0.3">
      <c r="A163" s="14">
        <v>160</v>
      </c>
      <c r="B163" s="16">
        <v>21109</v>
      </c>
      <c r="C163" s="17" t="s">
        <v>1018</v>
      </c>
      <c r="D163" s="16">
        <v>3.4000000000000002E-2</v>
      </c>
      <c r="E163" s="16">
        <v>13.686999999999999</v>
      </c>
      <c r="F163" s="8">
        <f t="shared" si="11"/>
        <v>13.652999999999999</v>
      </c>
      <c r="G163" s="38" t="s">
        <v>901</v>
      </c>
      <c r="H163" s="16" t="s">
        <v>940</v>
      </c>
      <c r="I163" s="9" t="s">
        <v>941</v>
      </c>
      <c r="J163" s="16" t="s">
        <v>419</v>
      </c>
      <c r="K163" s="18">
        <v>29</v>
      </c>
      <c r="L163" s="18">
        <v>93</v>
      </c>
      <c r="M163" s="18">
        <v>12</v>
      </c>
      <c r="N163" s="18">
        <v>2</v>
      </c>
      <c r="O163" s="18">
        <v>4</v>
      </c>
      <c r="P163" s="18">
        <v>20</v>
      </c>
      <c r="Q163" s="19">
        <v>42</v>
      </c>
      <c r="R163" s="25"/>
      <c r="S163" s="99" t="s">
        <v>454</v>
      </c>
      <c r="T163" s="29" t="s">
        <v>482</v>
      </c>
      <c r="U163" s="17" t="s">
        <v>808</v>
      </c>
      <c r="V163" s="29" t="s">
        <v>1019</v>
      </c>
      <c r="W163" s="30" t="s">
        <v>680</v>
      </c>
      <c r="X163" s="17"/>
      <c r="Y163" s="107">
        <f t="shared" si="9"/>
        <v>20</v>
      </c>
      <c r="Z163" s="106">
        <f t="shared" si="10"/>
        <v>42</v>
      </c>
      <c r="AA163" s="104">
        <v>1</v>
      </c>
      <c r="AB163" s="81"/>
      <c r="AC163" s="81"/>
      <c r="AD163" s="14"/>
      <c r="AE163" s="14"/>
      <c r="AF163" s="13"/>
    </row>
    <row r="164" spans="1:32" s="10" customFormat="1" ht="43.2" x14ac:dyDescent="0.3">
      <c r="A164" s="14">
        <v>161</v>
      </c>
      <c r="B164" s="8">
        <v>23221</v>
      </c>
      <c r="C164" s="9" t="s">
        <v>131</v>
      </c>
      <c r="D164" s="8">
        <v>5.6000000000000001E-2</v>
      </c>
      <c r="E164" s="8">
        <v>0.63300000000000001</v>
      </c>
      <c r="F164" s="8">
        <f t="shared" si="11"/>
        <v>0.57699999999999996</v>
      </c>
      <c r="G164" s="43" t="s">
        <v>24</v>
      </c>
      <c r="H164" s="9" t="s">
        <v>279</v>
      </c>
      <c r="I164" s="9" t="s">
        <v>319</v>
      </c>
      <c r="J164" s="15" t="s">
        <v>439</v>
      </c>
      <c r="K164" s="14">
        <v>36</v>
      </c>
      <c r="L164" s="14">
        <v>67</v>
      </c>
      <c r="M164" s="14">
        <v>0</v>
      </c>
      <c r="N164" s="14">
        <v>20</v>
      </c>
      <c r="O164" s="14">
        <v>0</v>
      </c>
      <c r="P164" s="14">
        <v>20</v>
      </c>
      <c r="Q164" s="11">
        <v>42</v>
      </c>
      <c r="R164" s="25"/>
      <c r="S164" s="32" t="s">
        <v>454</v>
      </c>
      <c r="T164" s="15" t="s">
        <v>482</v>
      </c>
      <c r="U164" s="9" t="s">
        <v>804</v>
      </c>
      <c r="V164" s="15" t="s">
        <v>498</v>
      </c>
      <c r="W164" s="28" t="s">
        <v>653</v>
      </c>
      <c r="X164" s="9"/>
      <c r="Y164" s="107">
        <f t="shared" si="9"/>
        <v>20</v>
      </c>
      <c r="Z164" s="106">
        <f t="shared" si="10"/>
        <v>42</v>
      </c>
      <c r="AA164" s="104">
        <v>1</v>
      </c>
      <c r="AB164" s="81"/>
      <c r="AC164" s="81"/>
      <c r="AD164" s="14"/>
      <c r="AE164" s="14"/>
      <c r="AF164" s="77"/>
    </row>
    <row r="165" spans="1:32" s="10" customFormat="1" ht="43.2" x14ac:dyDescent="0.3">
      <c r="A165" s="14">
        <v>162</v>
      </c>
      <c r="B165" s="8">
        <v>24104</v>
      </c>
      <c r="C165" s="9" t="s">
        <v>193</v>
      </c>
      <c r="D165" s="8">
        <v>4.33</v>
      </c>
      <c r="E165" s="8">
        <v>4.3970000000000002</v>
      </c>
      <c r="F165" s="8">
        <f t="shared" si="11"/>
        <v>6.7000000000000171E-2</v>
      </c>
      <c r="G165" s="38" t="s">
        <v>901</v>
      </c>
      <c r="H165" s="8" t="s">
        <v>906</v>
      </c>
      <c r="I165" s="9" t="s">
        <v>1013</v>
      </c>
      <c r="J165" s="8" t="s">
        <v>470</v>
      </c>
      <c r="K165" s="14">
        <v>40</v>
      </c>
      <c r="L165" s="14">
        <v>100</v>
      </c>
      <c r="M165" s="14">
        <v>0</v>
      </c>
      <c r="N165" s="14">
        <v>99</v>
      </c>
      <c r="O165" s="14">
        <v>0</v>
      </c>
      <c r="P165" s="46">
        <v>0</v>
      </c>
      <c r="Q165" s="11">
        <v>42</v>
      </c>
      <c r="R165" s="25"/>
      <c r="S165" s="45" t="s">
        <v>489</v>
      </c>
      <c r="T165" s="45" t="s">
        <v>489</v>
      </c>
      <c r="U165" s="9" t="s">
        <v>770</v>
      </c>
      <c r="V165" s="15" t="s">
        <v>498</v>
      </c>
      <c r="W165" s="28" t="s">
        <v>643</v>
      </c>
      <c r="X165" s="9"/>
      <c r="Y165" s="107" t="b">
        <f t="shared" si="9"/>
        <v>0</v>
      </c>
      <c r="Z165" s="106">
        <f t="shared" si="10"/>
        <v>42</v>
      </c>
      <c r="AA165" s="105"/>
      <c r="AB165" s="81"/>
      <c r="AC165" s="81"/>
      <c r="AD165" s="14"/>
      <c r="AE165" s="14"/>
      <c r="AF165" s="13"/>
    </row>
    <row r="166" spans="1:32" s="10" customFormat="1" ht="28.8" x14ac:dyDescent="0.3">
      <c r="A166" s="14">
        <v>163</v>
      </c>
      <c r="B166" s="8">
        <v>24187</v>
      </c>
      <c r="C166" s="9" t="s">
        <v>1294</v>
      </c>
      <c r="D166" s="8">
        <v>1.974</v>
      </c>
      <c r="E166" s="8">
        <v>4.4189999999999996</v>
      </c>
      <c r="F166" s="8">
        <v>2.4449999999999994</v>
      </c>
      <c r="G166" s="38" t="s">
        <v>901</v>
      </c>
      <c r="H166" s="8" t="s">
        <v>906</v>
      </c>
      <c r="I166" s="9" t="s">
        <v>997</v>
      </c>
      <c r="J166" s="8" t="s">
        <v>370</v>
      </c>
      <c r="K166" s="14">
        <v>49</v>
      </c>
      <c r="L166" s="14">
        <v>100</v>
      </c>
      <c r="M166" s="14">
        <v>0</v>
      </c>
      <c r="N166" s="14">
        <v>31</v>
      </c>
      <c r="O166" s="14">
        <v>5</v>
      </c>
      <c r="P166" s="46">
        <v>10</v>
      </c>
      <c r="Q166" s="11">
        <v>42</v>
      </c>
      <c r="R166" s="25"/>
      <c r="S166" s="45"/>
      <c r="T166" s="45"/>
      <c r="U166" s="9"/>
      <c r="V166" s="15"/>
      <c r="W166" s="28"/>
      <c r="X166" s="9"/>
      <c r="Y166" s="107" t="b">
        <f t="shared" si="9"/>
        <v>0</v>
      </c>
      <c r="Z166" s="106">
        <f t="shared" si="10"/>
        <v>32</v>
      </c>
      <c r="AA166" s="105"/>
      <c r="AB166" s="81"/>
      <c r="AC166" s="81"/>
      <c r="AD166" s="14"/>
      <c r="AE166" s="14"/>
      <c r="AF166" s="13"/>
    </row>
    <row r="167" spans="1:32" s="10" customFormat="1" ht="28.8" x14ac:dyDescent="0.3">
      <c r="A167" s="14">
        <v>164</v>
      </c>
      <c r="B167" s="8">
        <v>24229</v>
      </c>
      <c r="C167" s="9" t="s">
        <v>1020</v>
      </c>
      <c r="D167" s="8">
        <v>1.974</v>
      </c>
      <c r="E167" s="8">
        <v>4.4189999999999996</v>
      </c>
      <c r="F167" s="8">
        <f t="shared" ref="F167:F198" si="12">E167-D167</f>
        <v>2.4449999999999994</v>
      </c>
      <c r="G167" s="38" t="s">
        <v>901</v>
      </c>
      <c r="H167" s="8" t="s">
        <v>906</v>
      </c>
      <c r="I167" s="9" t="s">
        <v>997</v>
      </c>
      <c r="J167" s="8" t="s">
        <v>382</v>
      </c>
      <c r="K167" s="14">
        <v>31</v>
      </c>
      <c r="L167" s="14">
        <v>20</v>
      </c>
      <c r="M167" s="46">
        <v>100</v>
      </c>
      <c r="N167" s="14">
        <v>0</v>
      </c>
      <c r="O167" s="14">
        <v>1</v>
      </c>
      <c r="P167" s="14">
        <v>10</v>
      </c>
      <c r="Q167" s="11">
        <v>42</v>
      </c>
      <c r="R167" s="25"/>
      <c r="S167" s="32" t="s">
        <v>480</v>
      </c>
      <c r="T167" s="15" t="s">
        <v>482</v>
      </c>
      <c r="U167" s="9" t="s">
        <v>489</v>
      </c>
      <c r="V167" s="15" t="s">
        <v>1021</v>
      </c>
      <c r="W167" s="28" t="s">
        <v>650</v>
      </c>
      <c r="X167" s="9"/>
      <c r="Y167" s="107">
        <f t="shared" si="9"/>
        <v>10</v>
      </c>
      <c r="Z167" s="106">
        <f t="shared" si="10"/>
        <v>42</v>
      </c>
      <c r="AA167" s="105"/>
      <c r="AB167" s="81">
        <v>1</v>
      </c>
      <c r="AC167" s="81"/>
      <c r="AD167" s="14"/>
      <c r="AE167" s="14"/>
      <c r="AF167" s="13"/>
    </row>
    <row r="168" spans="1:32" s="10" customFormat="1" ht="43.2" x14ac:dyDescent="0.3">
      <c r="A168" s="14">
        <v>165</v>
      </c>
      <c r="B168" s="8">
        <v>25127</v>
      </c>
      <c r="C168" s="9" t="s">
        <v>132</v>
      </c>
      <c r="D168" s="8">
        <v>6.7119999999999997</v>
      </c>
      <c r="E168" s="8">
        <v>11.097</v>
      </c>
      <c r="F168" s="8">
        <f t="shared" si="12"/>
        <v>4.3849999999999998</v>
      </c>
      <c r="G168" s="43" t="s">
        <v>24</v>
      </c>
      <c r="H168" s="9" t="s">
        <v>280</v>
      </c>
      <c r="I168" s="9" t="s">
        <v>309</v>
      </c>
      <c r="J168" s="15" t="s">
        <v>440</v>
      </c>
      <c r="K168" s="14">
        <v>33</v>
      </c>
      <c r="L168" s="14">
        <v>100</v>
      </c>
      <c r="M168" s="14">
        <v>100</v>
      </c>
      <c r="N168" s="14">
        <v>4</v>
      </c>
      <c r="O168" s="14">
        <v>5</v>
      </c>
      <c r="P168" s="46">
        <v>0</v>
      </c>
      <c r="Q168" s="11">
        <v>42</v>
      </c>
      <c r="R168" s="25"/>
      <c r="S168" s="45" t="s">
        <v>489</v>
      </c>
      <c r="T168" s="45" t="s">
        <v>489</v>
      </c>
      <c r="U168" s="9" t="s">
        <v>817</v>
      </c>
      <c r="V168" s="15" t="s">
        <v>498</v>
      </c>
      <c r="W168" s="28" t="s">
        <v>641</v>
      </c>
      <c r="X168" s="9"/>
      <c r="Y168" s="107" t="b">
        <f t="shared" si="9"/>
        <v>0</v>
      </c>
      <c r="Z168" s="106">
        <f t="shared" si="10"/>
        <v>42</v>
      </c>
      <c r="AA168" s="105"/>
      <c r="AB168" s="81"/>
      <c r="AC168" s="81"/>
      <c r="AD168" s="14"/>
      <c r="AE168" s="14"/>
      <c r="AF168" s="13"/>
    </row>
    <row r="169" spans="1:32" s="10" customFormat="1" ht="57.6" x14ac:dyDescent="0.3">
      <c r="A169" s="14">
        <v>166</v>
      </c>
      <c r="B169" s="8">
        <v>25133</v>
      </c>
      <c r="C169" s="9" t="s">
        <v>133</v>
      </c>
      <c r="D169" s="8">
        <v>1.6359999999999999</v>
      </c>
      <c r="E169" s="8">
        <v>4.7850000000000001</v>
      </c>
      <c r="F169" s="8">
        <f t="shared" si="12"/>
        <v>3.149</v>
      </c>
      <c r="G169" s="43" t="s">
        <v>24</v>
      </c>
      <c r="H169" s="9" t="s">
        <v>280</v>
      </c>
      <c r="I169" s="9" t="s">
        <v>338</v>
      </c>
      <c r="J169" s="34" t="s">
        <v>441</v>
      </c>
      <c r="K169" s="14">
        <v>18</v>
      </c>
      <c r="L169" s="14">
        <v>33</v>
      </c>
      <c r="M169" s="14">
        <v>100</v>
      </c>
      <c r="N169" s="14">
        <v>10</v>
      </c>
      <c r="O169" s="14">
        <v>7</v>
      </c>
      <c r="P169" s="14">
        <v>10</v>
      </c>
      <c r="Q169" s="11">
        <v>42</v>
      </c>
      <c r="R169" s="25"/>
      <c r="S169" s="32" t="s">
        <v>480</v>
      </c>
      <c r="T169" s="15" t="s">
        <v>482</v>
      </c>
      <c r="U169" s="9" t="s">
        <v>781</v>
      </c>
      <c r="V169" s="15" t="s">
        <v>498</v>
      </c>
      <c r="W169" s="28" t="s">
        <v>640</v>
      </c>
      <c r="X169" s="68" t="s">
        <v>1413</v>
      </c>
      <c r="Y169" s="107">
        <f t="shared" si="9"/>
        <v>10</v>
      </c>
      <c r="Z169" s="106">
        <f t="shared" si="10"/>
        <v>42</v>
      </c>
      <c r="AA169" s="105"/>
      <c r="AB169" s="81">
        <v>1</v>
      </c>
      <c r="AC169" s="81"/>
      <c r="AD169" s="14"/>
      <c r="AE169" s="14"/>
      <c r="AF169" s="13"/>
    </row>
    <row r="170" spans="1:32" s="10" customFormat="1" ht="43.2" x14ac:dyDescent="0.3">
      <c r="A170" s="14">
        <v>167</v>
      </c>
      <c r="B170" s="8">
        <v>25177</v>
      </c>
      <c r="C170" s="9" t="s">
        <v>134</v>
      </c>
      <c r="D170" s="8">
        <v>0</v>
      </c>
      <c r="E170" s="8">
        <v>7.9779999999999998</v>
      </c>
      <c r="F170" s="8">
        <f t="shared" si="12"/>
        <v>7.9779999999999998</v>
      </c>
      <c r="G170" s="43" t="s">
        <v>24</v>
      </c>
      <c r="H170" s="9" t="s">
        <v>280</v>
      </c>
      <c r="I170" s="9" t="s">
        <v>304</v>
      </c>
      <c r="J170" s="15" t="s">
        <v>442</v>
      </c>
      <c r="K170" s="14">
        <v>34</v>
      </c>
      <c r="L170" s="14">
        <v>100</v>
      </c>
      <c r="M170" s="14">
        <v>100</v>
      </c>
      <c r="N170" s="14">
        <v>4</v>
      </c>
      <c r="O170" s="14">
        <v>4</v>
      </c>
      <c r="P170" s="46">
        <v>0</v>
      </c>
      <c r="Q170" s="11">
        <v>42</v>
      </c>
      <c r="R170" s="25"/>
      <c r="S170" s="45" t="s">
        <v>489</v>
      </c>
      <c r="T170" s="45" t="s">
        <v>489</v>
      </c>
      <c r="U170" s="9" t="s">
        <v>836</v>
      </c>
      <c r="V170" s="15" t="s">
        <v>498</v>
      </c>
      <c r="W170" s="28" t="s">
        <v>640</v>
      </c>
      <c r="X170" s="68" t="s">
        <v>1302</v>
      </c>
      <c r="Y170" s="107" t="b">
        <f t="shared" si="9"/>
        <v>0</v>
      </c>
      <c r="Z170" s="106">
        <f t="shared" si="10"/>
        <v>42</v>
      </c>
      <c r="AA170" s="105"/>
      <c r="AB170" s="81"/>
      <c r="AC170" s="81"/>
      <c r="AD170" s="14"/>
      <c r="AE170" s="14"/>
      <c r="AF170" s="13"/>
    </row>
    <row r="171" spans="1:32" s="10" customFormat="1" ht="43.2" x14ac:dyDescent="0.3">
      <c r="A171" s="14">
        <v>168</v>
      </c>
      <c r="B171" s="8">
        <v>25177</v>
      </c>
      <c r="C171" s="9" t="s">
        <v>134</v>
      </c>
      <c r="D171" s="8">
        <v>9.0559999999999992</v>
      </c>
      <c r="E171" s="8">
        <v>14.361000000000001</v>
      </c>
      <c r="F171" s="8">
        <f t="shared" si="12"/>
        <v>5.3050000000000015</v>
      </c>
      <c r="G171" s="43" t="s">
        <v>24</v>
      </c>
      <c r="H171" s="9" t="s">
        <v>280</v>
      </c>
      <c r="I171" s="9" t="s">
        <v>304</v>
      </c>
      <c r="J171" s="15" t="s">
        <v>443</v>
      </c>
      <c r="K171" s="14">
        <v>29</v>
      </c>
      <c r="L171" s="14">
        <v>45</v>
      </c>
      <c r="M171" s="14">
        <v>77</v>
      </c>
      <c r="N171" s="14">
        <v>14</v>
      </c>
      <c r="O171" s="14">
        <v>3</v>
      </c>
      <c r="P171" s="14">
        <v>10</v>
      </c>
      <c r="Q171" s="11">
        <v>42</v>
      </c>
      <c r="R171" s="25"/>
      <c r="S171" s="32" t="s">
        <v>480</v>
      </c>
      <c r="T171" s="15" t="s">
        <v>482</v>
      </c>
      <c r="U171" s="9" t="s">
        <v>781</v>
      </c>
      <c r="V171" s="15" t="s">
        <v>552</v>
      </c>
      <c r="W171" s="28" t="s">
        <v>645</v>
      </c>
      <c r="X171" s="68" t="s">
        <v>1303</v>
      </c>
      <c r="Y171" s="107">
        <f t="shared" si="9"/>
        <v>10</v>
      </c>
      <c r="Z171" s="106">
        <f t="shared" si="10"/>
        <v>42</v>
      </c>
      <c r="AA171" s="105"/>
      <c r="AB171" s="81">
        <v>1</v>
      </c>
      <c r="AC171" s="81"/>
      <c r="AD171" s="14"/>
      <c r="AE171" s="14"/>
      <c r="AF171" s="13"/>
    </row>
    <row r="172" spans="1:32" s="10" customFormat="1" ht="28.8" x14ac:dyDescent="0.3">
      <c r="A172" s="14">
        <v>169</v>
      </c>
      <c r="B172" s="8">
        <v>12136</v>
      </c>
      <c r="C172" s="9" t="s">
        <v>1022</v>
      </c>
      <c r="D172" s="8">
        <v>20.114999999999998</v>
      </c>
      <c r="E172" s="8">
        <v>20.785</v>
      </c>
      <c r="F172" s="8">
        <f t="shared" si="12"/>
        <v>0.67000000000000171</v>
      </c>
      <c r="G172" s="38" t="s">
        <v>901</v>
      </c>
      <c r="H172" s="8" t="s">
        <v>1009</v>
      </c>
      <c r="I172" s="9" t="s">
        <v>1010</v>
      </c>
      <c r="J172" s="8" t="s">
        <v>365</v>
      </c>
      <c r="K172" s="14">
        <v>71</v>
      </c>
      <c r="L172" s="46">
        <v>100</v>
      </c>
      <c r="M172" s="14">
        <v>0</v>
      </c>
      <c r="N172" s="14">
        <v>0</v>
      </c>
      <c r="O172" s="14">
        <v>0</v>
      </c>
      <c r="P172" s="14">
        <v>10</v>
      </c>
      <c r="Q172" s="11">
        <v>41</v>
      </c>
      <c r="R172" s="25"/>
      <c r="S172" s="32" t="s">
        <v>480</v>
      </c>
      <c r="T172" s="15" t="s">
        <v>482</v>
      </c>
      <c r="U172" s="9" t="s">
        <v>773</v>
      </c>
      <c r="V172" s="15" t="s">
        <v>498</v>
      </c>
      <c r="W172" s="28" t="s">
        <v>1023</v>
      </c>
      <c r="X172" s="9"/>
      <c r="Y172" s="107">
        <f t="shared" si="9"/>
        <v>10</v>
      </c>
      <c r="Z172" s="106">
        <f t="shared" si="10"/>
        <v>41</v>
      </c>
      <c r="AA172" s="105"/>
      <c r="AB172" s="81">
        <v>1</v>
      </c>
      <c r="AC172" s="81"/>
      <c r="AD172" s="14"/>
      <c r="AE172" s="14"/>
      <c r="AF172" s="13"/>
    </row>
    <row r="173" spans="1:32" s="10" customFormat="1" ht="43.2" x14ac:dyDescent="0.3">
      <c r="A173" s="14">
        <v>170</v>
      </c>
      <c r="B173" s="8">
        <v>13130</v>
      </c>
      <c r="C173" s="9" t="s">
        <v>135</v>
      </c>
      <c r="D173" s="8">
        <v>3.6999999999999998E-2</v>
      </c>
      <c r="E173" s="8">
        <v>2.6779999999999999</v>
      </c>
      <c r="F173" s="8">
        <f t="shared" si="12"/>
        <v>2.641</v>
      </c>
      <c r="G173" s="36" t="s">
        <v>44</v>
      </c>
      <c r="H173" s="9" t="s">
        <v>284</v>
      </c>
      <c r="I173" s="9" t="s">
        <v>339</v>
      </c>
      <c r="J173" s="34" t="s">
        <v>444</v>
      </c>
      <c r="K173" s="14">
        <v>17</v>
      </c>
      <c r="L173" s="14">
        <v>33</v>
      </c>
      <c r="M173" s="14">
        <v>0</v>
      </c>
      <c r="N173" s="14">
        <v>22</v>
      </c>
      <c r="O173" s="14">
        <v>42</v>
      </c>
      <c r="P173" s="14">
        <v>20</v>
      </c>
      <c r="Q173" s="11">
        <v>41</v>
      </c>
      <c r="R173" s="25"/>
      <c r="S173" s="32" t="s">
        <v>454</v>
      </c>
      <c r="T173" s="15" t="s">
        <v>482</v>
      </c>
      <c r="U173" s="9" t="s">
        <v>837</v>
      </c>
      <c r="V173" s="15" t="s">
        <v>553</v>
      </c>
      <c r="W173" s="28" t="s">
        <v>695</v>
      </c>
      <c r="X173" s="9"/>
      <c r="Y173" s="107">
        <f t="shared" si="9"/>
        <v>20</v>
      </c>
      <c r="Z173" s="106">
        <f t="shared" si="10"/>
        <v>41</v>
      </c>
      <c r="AA173" s="104">
        <v>1</v>
      </c>
      <c r="AB173" s="81"/>
      <c r="AC173" s="81"/>
      <c r="AD173" s="14"/>
      <c r="AE173" s="14"/>
      <c r="AF173" s="13"/>
    </row>
    <row r="174" spans="1:32" s="10" customFormat="1" ht="43.2" x14ac:dyDescent="0.3">
      <c r="A174" s="14">
        <v>171</v>
      </c>
      <c r="B174" s="8">
        <v>14108</v>
      </c>
      <c r="C174" s="9" t="s">
        <v>136</v>
      </c>
      <c r="D174" s="8">
        <v>8.4420000000000002</v>
      </c>
      <c r="E174" s="8">
        <v>11.286</v>
      </c>
      <c r="F174" s="8">
        <f t="shared" si="12"/>
        <v>2.8439999999999994</v>
      </c>
      <c r="G174" s="43" t="s">
        <v>24</v>
      </c>
      <c r="H174" s="9" t="s">
        <v>281</v>
      </c>
      <c r="I174" s="9" t="s">
        <v>320</v>
      </c>
      <c r="J174" s="15" t="s">
        <v>429</v>
      </c>
      <c r="K174" s="46">
        <v>36</v>
      </c>
      <c r="L174" s="14">
        <v>67</v>
      </c>
      <c r="M174" s="14">
        <v>100</v>
      </c>
      <c r="N174" s="14">
        <v>17</v>
      </c>
      <c r="O174" s="14">
        <v>2</v>
      </c>
      <c r="P174" s="46">
        <v>0</v>
      </c>
      <c r="Q174" s="11">
        <v>41</v>
      </c>
      <c r="R174" s="25"/>
      <c r="S174" s="45" t="s">
        <v>489</v>
      </c>
      <c r="T174" s="45" t="s">
        <v>489</v>
      </c>
      <c r="U174" s="9" t="s">
        <v>838</v>
      </c>
      <c r="V174" s="15" t="s">
        <v>554</v>
      </c>
      <c r="W174" s="28" t="s">
        <v>653</v>
      </c>
      <c r="X174" s="9"/>
      <c r="Y174" s="107" t="b">
        <f t="shared" si="9"/>
        <v>0</v>
      </c>
      <c r="Z174" s="106">
        <f t="shared" si="10"/>
        <v>41</v>
      </c>
      <c r="AA174" s="105"/>
      <c r="AB174" s="81"/>
      <c r="AC174" s="81"/>
      <c r="AD174" s="14"/>
      <c r="AE174" s="14"/>
      <c r="AF174" s="13"/>
    </row>
    <row r="175" spans="1:32" s="10" customFormat="1" ht="57.6" x14ac:dyDescent="0.3">
      <c r="A175" s="14">
        <v>172</v>
      </c>
      <c r="B175" s="8">
        <v>14210</v>
      </c>
      <c r="C175" s="9" t="s">
        <v>137</v>
      </c>
      <c r="D175" s="8">
        <v>1.4259999999999999</v>
      </c>
      <c r="E175" s="8">
        <v>2.4460000000000002</v>
      </c>
      <c r="F175" s="8">
        <f t="shared" si="12"/>
        <v>1.0200000000000002</v>
      </c>
      <c r="G175" s="43" t="s">
        <v>24</v>
      </c>
      <c r="H175" s="9" t="s">
        <v>282</v>
      </c>
      <c r="I175" s="9" t="s">
        <v>311</v>
      </c>
      <c r="J175" s="15" t="s">
        <v>445</v>
      </c>
      <c r="K175" s="14">
        <v>64</v>
      </c>
      <c r="L175" s="14">
        <v>80</v>
      </c>
      <c r="M175" s="14">
        <v>0</v>
      </c>
      <c r="N175" s="14">
        <v>10</v>
      </c>
      <c r="O175" s="14">
        <v>8</v>
      </c>
      <c r="P175" s="14">
        <v>10</v>
      </c>
      <c r="Q175" s="11">
        <v>41</v>
      </c>
      <c r="R175" s="25"/>
      <c r="S175" s="32" t="s">
        <v>480</v>
      </c>
      <c r="T175" s="15" t="s">
        <v>482</v>
      </c>
      <c r="U175" s="9" t="s">
        <v>773</v>
      </c>
      <c r="V175" s="15" t="s">
        <v>555</v>
      </c>
      <c r="W175" s="28" t="s">
        <v>696</v>
      </c>
      <c r="X175" s="9"/>
      <c r="Y175" s="107">
        <f t="shared" si="9"/>
        <v>10</v>
      </c>
      <c r="Z175" s="106">
        <f t="shared" si="10"/>
        <v>41</v>
      </c>
      <c r="AA175" s="105"/>
      <c r="AB175" s="81">
        <v>1</v>
      </c>
      <c r="AC175" s="81"/>
      <c r="AD175" s="14"/>
      <c r="AE175" s="14"/>
      <c r="AF175" s="13"/>
    </row>
    <row r="176" spans="1:32" s="10" customFormat="1" ht="28.8" x14ac:dyDescent="0.3">
      <c r="A176" s="14">
        <v>173</v>
      </c>
      <c r="B176" s="8">
        <v>15209</v>
      </c>
      <c r="C176" s="9" t="s">
        <v>138</v>
      </c>
      <c r="D176" s="8">
        <v>0.01</v>
      </c>
      <c r="E176" s="8">
        <v>2.2210000000000001</v>
      </c>
      <c r="F176" s="8">
        <f t="shared" si="12"/>
        <v>2.2110000000000003</v>
      </c>
      <c r="G176" s="36" t="s">
        <v>44</v>
      </c>
      <c r="H176" s="9" t="s">
        <v>283</v>
      </c>
      <c r="I176" s="9" t="s">
        <v>340</v>
      </c>
      <c r="J176" s="15" t="s">
        <v>407</v>
      </c>
      <c r="K176" s="14">
        <v>26</v>
      </c>
      <c r="L176" s="14">
        <v>73</v>
      </c>
      <c r="M176" s="14">
        <v>0</v>
      </c>
      <c r="N176" s="14">
        <v>8</v>
      </c>
      <c r="O176" s="14">
        <v>70</v>
      </c>
      <c r="P176" s="14">
        <v>10</v>
      </c>
      <c r="Q176" s="11">
        <v>41</v>
      </c>
      <c r="R176" s="25"/>
      <c r="S176" s="32" t="s">
        <v>480</v>
      </c>
      <c r="T176" s="15" t="s">
        <v>482</v>
      </c>
      <c r="U176" s="9" t="s">
        <v>839</v>
      </c>
      <c r="V176" s="15" t="s">
        <v>556</v>
      </c>
      <c r="W176" s="28" t="s">
        <v>687</v>
      </c>
      <c r="X176" s="9"/>
      <c r="Y176" s="107">
        <f t="shared" si="9"/>
        <v>10</v>
      </c>
      <c r="Z176" s="106">
        <f t="shared" si="10"/>
        <v>41</v>
      </c>
      <c r="AA176" s="105"/>
      <c r="AB176" s="81">
        <v>1</v>
      </c>
      <c r="AC176" s="81"/>
      <c r="AD176" s="14"/>
      <c r="AE176" s="14"/>
      <c r="AF176" s="13"/>
    </row>
    <row r="177" spans="1:32" s="10" customFormat="1" ht="86.4" x14ac:dyDescent="0.3">
      <c r="A177" s="14">
        <v>174</v>
      </c>
      <c r="B177" s="8">
        <v>18137</v>
      </c>
      <c r="C177" s="9" t="s">
        <v>139</v>
      </c>
      <c r="D177" s="8">
        <v>8.6989999999999998</v>
      </c>
      <c r="E177" s="8">
        <v>12.057</v>
      </c>
      <c r="F177" s="8">
        <f t="shared" si="12"/>
        <v>3.3580000000000005</v>
      </c>
      <c r="G177" s="43" t="s">
        <v>24</v>
      </c>
      <c r="H177" s="9" t="s">
        <v>280</v>
      </c>
      <c r="I177" s="9" t="s">
        <v>309</v>
      </c>
      <c r="J177" s="15" t="s">
        <v>425</v>
      </c>
      <c r="K177" s="14">
        <v>39</v>
      </c>
      <c r="L177" s="14">
        <v>67</v>
      </c>
      <c r="M177" s="14">
        <v>0</v>
      </c>
      <c r="N177" s="14">
        <v>7</v>
      </c>
      <c r="O177" s="14">
        <v>8</v>
      </c>
      <c r="P177" s="14">
        <v>20</v>
      </c>
      <c r="Q177" s="11">
        <v>41</v>
      </c>
      <c r="R177" s="25"/>
      <c r="S177" s="32" t="s">
        <v>454</v>
      </c>
      <c r="T177" s="15" t="s">
        <v>482</v>
      </c>
      <c r="U177" s="9" t="s">
        <v>778</v>
      </c>
      <c r="V177" s="15" t="s">
        <v>557</v>
      </c>
      <c r="W177" s="28" t="s">
        <v>697</v>
      </c>
      <c r="X177" s="9"/>
      <c r="Y177" s="107">
        <f t="shared" si="9"/>
        <v>20</v>
      </c>
      <c r="Z177" s="106">
        <f t="shared" si="10"/>
        <v>41</v>
      </c>
      <c r="AA177" s="104">
        <v>1</v>
      </c>
      <c r="AB177" s="81"/>
      <c r="AC177" s="81"/>
      <c r="AD177" s="14"/>
      <c r="AE177" s="14"/>
      <c r="AF177" s="13"/>
    </row>
    <row r="178" spans="1:32" s="10" customFormat="1" ht="43.2" x14ac:dyDescent="0.3">
      <c r="A178" s="14">
        <v>175</v>
      </c>
      <c r="B178" s="8">
        <v>19208</v>
      </c>
      <c r="C178" s="9" t="s">
        <v>1024</v>
      </c>
      <c r="D178" s="8">
        <v>2.3E-2</v>
      </c>
      <c r="E178" s="8">
        <v>5.3029999999999999</v>
      </c>
      <c r="F178" s="8">
        <f t="shared" si="12"/>
        <v>5.28</v>
      </c>
      <c r="G178" s="38" t="s">
        <v>901</v>
      </c>
      <c r="H178" s="8" t="s">
        <v>902</v>
      </c>
      <c r="I178" s="9" t="s">
        <v>968</v>
      </c>
      <c r="J178" s="8" t="s">
        <v>440</v>
      </c>
      <c r="K178" s="14">
        <v>33</v>
      </c>
      <c r="L178" s="14">
        <v>60</v>
      </c>
      <c r="M178" s="14">
        <v>100</v>
      </c>
      <c r="N178" s="14">
        <v>18</v>
      </c>
      <c r="O178" s="14">
        <v>6</v>
      </c>
      <c r="P178" s="46">
        <v>0</v>
      </c>
      <c r="Q178" s="11">
        <v>41</v>
      </c>
      <c r="R178" s="25"/>
      <c r="S178" s="45" t="s">
        <v>489</v>
      </c>
      <c r="T178" s="45" t="s">
        <v>489</v>
      </c>
      <c r="U178" s="9" t="s">
        <v>779</v>
      </c>
      <c r="V178" s="15" t="s">
        <v>614</v>
      </c>
      <c r="W178" s="28" t="s">
        <v>693</v>
      </c>
      <c r="X178" s="9"/>
      <c r="Y178" s="107" t="b">
        <f t="shared" si="9"/>
        <v>0</v>
      </c>
      <c r="Z178" s="106">
        <f t="shared" si="10"/>
        <v>41</v>
      </c>
      <c r="AA178" s="105"/>
      <c r="AB178" s="81"/>
      <c r="AC178" s="81"/>
      <c r="AD178" s="14"/>
      <c r="AE178" s="14"/>
      <c r="AF178" s="13"/>
    </row>
    <row r="179" spans="1:32" s="10" customFormat="1" ht="43.2" x14ac:dyDescent="0.3">
      <c r="A179" s="14">
        <v>176</v>
      </c>
      <c r="B179" s="8">
        <v>25132</v>
      </c>
      <c r="C179" s="9" t="s">
        <v>140</v>
      </c>
      <c r="D179" s="8">
        <v>18.966000000000001</v>
      </c>
      <c r="E179" s="8">
        <v>22.161999999999999</v>
      </c>
      <c r="F179" s="8">
        <f t="shared" si="12"/>
        <v>3.195999999999998</v>
      </c>
      <c r="G179" s="43" t="s">
        <v>24</v>
      </c>
      <c r="H179" s="9" t="s">
        <v>280</v>
      </c>
      <c r="I179" s="9" t="s">
        <v>309</v>
      </c>
      <c r="J179" s="15" t="s">
        <v>446</v>
      </c>
      <c r="K179" s="14">
        <v>79</v>
      </c>
      <c r="L179" s="14">
        <v>100</v>
      </c>
      <c r="M179" s="14">
        <v>0</v>
      </c>
      <c r="N179" s="14">
        <v>10</v>
      </c>
      <c r="O179" s="14">
        <v>27</v>
      </c>
      <c r="P179" s="46">
        <v>0</v>
      </c>
      <c r="Q179" s="11">
        <v>41</v>
      </c>
      <c r="R179" s="25"/>
      <c r="S179" s="45" t="s">
        <v>489</v>
      </c>
      <c r="T179" s="45" t="s">
        <v>489</v>
      </c>
      <c r="U179" s="9" t="s">
        <v>810</v>
      </c>
      <c r="V179" s="15" t="s">
        <v>498</v>
      </c>
      <c r="W179" s="28" t="s">
        <v>641</v>
      </c>
      <c r="X179" s="9"/>
      <c r="Y179" s="107" t="b">
        <f t="shared" si="9"/>
        <v>0</v>
      </c>
      <c r="Z179" s="106">
        <f t="shared" si="10"/>
        <v>41</v>
      </c>
      <c r="AA179" s="105"/>
      <c r="AB179" s="81"/>
      <c r="AC179" s="81"/>
      <c r="AD179" s="14"/>
      <c r="AE179" s="14"/>
      <c r="AF179" s="13"/>
    </row>
    <row r="180" spans="1:32" s="10" customFormat="1" ht="43.2" x14ac:dyDescent="0.3">
      <c r="A180" s="14">
        <v>177</v>
      </c>
      <c r="B180" s="8">
        <v>25196</v>
      </c>
      <c r="C180" s="9" t="s">
        <v>141</v>
      </c>
      <c r="D180" s="8">
        <v>2.3530000000000002</v>
      </c>
      <c r="E180" s="8">
        <v>3.2490000000000001</v>
      </c>
      <c r="F180" s="8">
        <f t="shared" si="12"/>
        <v>0.89599999999999991</v>
      </c>
      <c r="G180" s="43" t="s">
        <v>24</v>
      </c>
      <c r="H180" s="9" t="s">
        <v>280</v>
      </c>
      <c r="I180" s="9" t="s">
        <v>304</v>
      </c>
      <c r="J180" s="15" t="s">
        <v>432</v>
      </c>
      <c r="K180" s="14">
        <v>27</v>
      </c>
      <c r="L180" s="14">
        <v>13</v>
      </c>
      <c r="M180" s="14">
        <v>100</v>
      </c>
      <c r="N180" s="14">
        <v>4</v>
      </c>
      <c r="O180" s="14">
        <v>54</v>
      </c>
      <c r="P180" s="46">
        <v>0</v>
      </c>
      <c r="Q180" s="11">
        <v>41</v>
      </c>
      <c r="R180" s="25"/>
      <c r="S180" s="45" t="s">
        <v>489</v>
      </c>
      <c r="T180" s="45" t="s">
        <v>489</v>
      </c>
      <c r="U180" s="9" t="s">
        <v>840</v>
      </c>
      <c r="V180" s="15" t="s">
        <v>558</v>
      </c>
      <c r="W180" s="28" t="s">
        <v>698</v>
      </c>
      <c r="X180" s="9"/>
      <c r="Y180" s="107" t="b">
        <f t="shared" si="9"/>
        <v>0</v>
      </c>
      <c r="Z180" s="106">
        <f t="shared" si="10"/>
        <v>41</v>
      </c>
      <c r="AA180" s="105"/>
      <c r="AB180" s="81"/>
      <c r="AC180" s="81"/>
      <c r="AD180" s="14"/>
      <c r="AE180" s="14"/>
      <c r="AF180" s="13"/>
    </row>
    <row r="181" spans="1:32" s="10" customFormat="1" ht="28.8" x14ac:dyDescent="0.3">
      <c r="A181" s="14">
        <v>178</v>
      </c>
      <c r="B181" s="8">
        <v>11167</v>
      </c>
      <c r="C181" s="9" t="s">
        <v>1025</v>
      </c>
      <c r="D181" s="8">
        <v>2.1000000000000001E-2</v>
      </c>
      <c r="E181" s="8">
        <v>2.258</v>
      </c>
      <c r="F181" s="8">
        <f t="shared" si="12"/>
        <v>2.2370000000000001</v>
      </c>
      <c r="G181" s="39" t="s">
        <v>918</v>
      </c>
      <c r="H181" s="8" t="s">
        <v>971</v>
      </c>
      <c r="I181" s="9" t="s">
        <v>1026</v>
      </c>
      <c r="J181" s="8" t="s">
        <v>1027</v>
      </c>
      <c r="K181" s="14">
        <v>50</v>
      </c>
      <c r="L181" s="14">
        <v>66</v>
      </c>
      <c r="M181" s="14">
        <v>36</v>
      </c>
      <c r="N181" s="14">
        <v>39</v>
      </c>
      <c r="O181" s="14">
        <v>17</v>
      </c>
      <c r="P181" s="46">
        <v>0</v>
      </c>
      <c r="Q181" s="11">
        <v>40</v>
      </c>
      <c r="R181" s="25"/>
      <c r="S181" s="45" t="s">
        <v>489</v>
      </c>
      <c r="T181" s="45" t="s">
        <v>489</v>
      </c>
      <c r="U181" s="9" t="s">
        <v>876</v>
      </c>
      <c r="V181" s="15" t="s">
        <v>1028</v>
      </c>
      <c r="W181" s="28" t="s">
        <v>653</v>
      </c>
      <c r="X181" s="9"/>
      <c r="Y181" s="107" t="b">
        <f t="shared" si="9"/>
        <v>0</v>
      </c>
      <c r="Z181" s="106">
        <f t="shared" si="10"/>
        <v>40</v>
      </c>
      <c r="AA181" s="105"/>
      <c r="AB181" s="81"/>
      <c r="AC181" s="81"/>
      <c r="AD181" s="14"/>
      <c r="AE181" s="14"/>
      <c r="AF181" s="13"/>
    </row>
    <row r="182" spans="1:32" s="10" customFormat="1" ht="43.2" x14ac:dyDescent="0.3">
      <c r="A182" s="14">
        <v>179</v>
      </c>
      <c r="B182" s="8">
        <v>14175</v>
      </c>
      <c r="C182" s="9" t="s">
        <v>142</v>
      </c>
      <c r="D182" s="8">
        <v>8.5549999999999997</v>
      </c>
      <c r="E182" s="8">
        <v>14.138</v>
      </c>
      <c r="F182" s="8">
        <f t="shared" si="12"/>
        <v>5.5830000000000002</v>
      </c>
      <c r="G182" s="43" t="s">
        <v>24</v>
      </c>
      <c r="H182" s="9" t="s">
        <v>282</v>
      </c>
      <c r="I182" s="9" t="s">
        <v>314</v>
      </c>
      <c r="J182" s="15" t="s">
        <v>434</v>
      </c>
      <c r="K182" s="14">
        <v>32</v>
      </c>
      <c r="L182" s="14">
        <v>87</v>
      </c>
      <c r="M182" s="14">
        <v>100</v>
      </c>
      <c r="N182" s="14">
        <v>5</v>
      </c>
      <c r="O182" s="14">
        <v>1</v>
      </c>
      <c r="P182" s="46">
        <v>0</v>
      </c>
      <c r="Q182" s="11">
        <v>40</v>
      </c>
      <c r="R182" s="25"/>
      <c r="S182" s="45" t="s">
        <v>489</v>
      </c>
      <c r="T182" s="45" t="s">
        <v>489</v>
      </c>
      <c r="U182" s="9" t="s">
        <v>815</v>
      </c>
      <c r="V182" s="15" t="s">
        <v>559</v>
      </c>
      <c r="W182" s="28" t="s">
        <v>672</v>
      </c>
      <c r="X182" s="9"/>
      <c r="Y182" s="107" t="b">
        <f t="shared" si="9"/>
        <v>0</v>
      </c>
      <c r="Z182" s="106">
        <f t="shared" si="10"/>
        <v>40</v>
      </c>
      <c r="AA182" s="105"/>
      <c r="AB182" s="81"/>
      <c r="AC182" s="81"/>
      <c r="AD182" s="14"/>
      <c r="AE182" s="14"/>
      <c r="AF182" s="13"/>
    </row>
    <row r="183" spans="1:32" s="10" customFormat="1" ht="28.8" x14ac:dyDescent="0.3">
      <c r="A183" s="14">
        <v>180</v>
      </c>
      <c r="B183" s="8">
        <v>18116</v>
      </c>
      <c r="C183" s="9" t="s">
        <v>143</v>
      </c>
      <c r="D183" s="8">
        <v>1.871</v>
      </c>
      <c r="E183" s="8">
        <v>7.99</v>
      </c>
      <c r="F183" s="8">
        <f t="shared" si="12"/>
        <v>6.1189999999999998</v>
      </c>
      <c r="G183" s="43" t="s">
        <v>24</v>
      </c>
      <c r="H183" s="9" t="s">
        <v>278</v>
      </c>
      <c r="I183" s="9" t="s">
        <v>305</v>
      </c>
      <c r="J183" s="15" t="s">
        <v>447</v>
      </c>
      <c r="K183" s="14">
        <v>45</v>
      </c>
      <c r="L183" s="14">
        <v>82</v>
      </c>
      <c r="M183" s="14">
        <v>28</v>
      </c>
      <c r="N183" s="14">
        <v>8</v>
      </c>
      <c r="O183" s="14">
        <v>4</v>
      </c>
      <c r="P183" s="14">
        <v>10</v>
      </c>
      <c r="Q183" s="11">
        <v>40</v>
      </c>
      <c r="R183" s="25"/>
      <c r="S183" s="32" t="s">
        <v>480</v>
      </c>
      <c r="T183" s="15" t="s">
        <v>482</v>
      </c>
      <c r="U183" s="9" t="s">
        <v>841</v>
      </c>
      <c r="V183" s="15" t="s">
        <v>498</v>
      </c>
      <c r="W183" s="28" t="s">
        <v>640</v>
      </c>
      <c r="X183" s="9"/>
      <c r="Y183" s="107">
        <f t="shared" si="9"/>
        <v>10</v>
      </c>
      <c r="Z183" s="106">
        <f t="shared" si="10"/>
        <v>40</v>
      </c>
      <c r="AA183" s="105"/>
      <c r="AB183" s="81">
        <v>1</v>
      </c>
      <c r="AC183" s="81"/>
      <c r="AD183" s="14"/>
      <c r="AE183" s="14"/>
      <c r="AF183" s="13"/>
    </row>
    <row r="184" spans="1:32" s="10" customFormat="1" ht="28.8" x14ac:dyDescent="0.3">
      <c r="A184" s="14">
        <v>181</v>
      </c>
      <c r="B184" s="8">
        <v>18293</v>
      </c>
      <c r="C184" s="9" t="s">
        <v>144</v>
      </c>
      <c r="D184" s="8">
        <v>0.109</v>
      </c>
      <c r="E184" s="8">
        <v>4.01</v>
      </c>
      <c r="F184" s="8">
        <f t="shared" si="12"/>
        <v>3.9009999999999998</v>
      </c>
      <c r="G184" s="43" t="s">
        <v>24</v>
      </c>
      <c r="H184" s="9" t="s">
        <v>280</v>
      </c>
      <c r="I184" s="9" t="s">
        <v>309</v>
      </c>
      <c r="J184" s="15" t="s">
        <v>432</v>
      </c>
      <c r="K184" s="14">
        <v>27</v>
      </c>
      <c r="L184" s="14">
        <v>13</v>
      </c>
      <c r="M184" s="14">
        <v>100</v>
      </c>
      <c r="N184" s="14">
        <v>1</v>
      </c>
      <c r="O184" s="14">
        <v>0</v>
      </c>
      <c r="P184" s="14">
        <v>10</v>
      </c>
      <c r="Q184" s="11">
        <v>40</v>
      </c>
      <c r="R184" s="25"/>
      <c r="S184" s="32" t="s">
        <v>480</v>
      </c>
      <c r="T184" s="15" t="s">
        <v>482</v>
      </c>
      <c r="U184" s="9" t="s">
        <v>489</v>
      </c>
      <c r="V184" s="15" t="s">
        <v>498</v>
      </c>
      <c r="W184" s="28" t="s">
        <v>640</v>
      </c>
      <c r="X184" s="9"/>
      <c r="Y184" s="107">
        <f t="shared" si="9"/>
        <v>10</v>
      </c>
      <c r="Z184" s="106">
        <f t="shared" si="10"/>
        <v>40</v>
      </c>
      <c r="AA184" s="105"/>
      <c r="AB184" s="81">
        <v>1</v>
      </c>
      <c r="AC184" s="81"/>
      <c r="AD184" s="14"/>
      <c r="AE184" s="14"/>
      <c r="AF184" s="13"/>
    </row>
    <row r="185" spans="1:32" s="10" customFormat="1" ht="86.4" x14ac:dyDescent="0.3">
      <c r="A185" s="14">
        <v>182</v>
      </c>
      <c r="B185" s="8">
        <v>19135</v>
      </c>
      <c r="C185" s="9" t="s">
        <v>1029</v>
      </c>
      <c r="D185" s="8">
        <v>0</v>
      </c>
      <c r="E185" s="8">
        <v>7.3150000000000004</v>
      </c>
      <c r="F185" s="8">
        <f t="shared" si="12"/>
        <v>7.3150000000000004</v>
      </c>
      <c r="G185" s="38" t="s">
        <v>901</v>
      </c>
      <c r="H185" s="8" t="s">
        <v>902</v>
      </c>
      <c r="I185" s="9" t="s">
        <v>913</v>
      </c>
      <c r="J185" s="58" t="s">
        <v>980</v>
      </c>
      <c r="K185" s="14">
        <v>13</v>
      </c>
      <c r="L185" s="14">
        <v>7</v>
      </c>
      <c r="M185" s="14">
        <v>100</v>
      </c>
      <c r="N185" s="14">
        <v>21</v>
      </c>
      <c r="O185" s="14">
        <v>6</v>
      </c>
      <c r="P185" s="14">
        <v>10</v>
      </c>
      <c r="Q185" s="11">
        <v>40</v>
      </c>
      <c r="R185" s="25"/>
      <c r="S185" s="32" t="s">
        <v>480</v>
      </c>
      <c r="T185" s="15" t="s">
        <v>482</v>
      </c>
      <c r="U185" s="9" t="s">
        <v>1030</v>
      </c>
      <c r="V185" s="15" t="s">
        <v>1031</v>
      </c>
      <c r="W185" s="28" t="s">
        <v>693</v>
      </c>
      <c r="X185" s="68" t="s">
        <v>1285</v>
      </c>
      <c r="Y185" s="107">
        <f t="shared" si="9"/>
        <v>10</v>
      </c>
      <c r="Z185" s="106">
        <f t="shared" si="10"/>
        <v>40</v>
      </c>
      <c r="AA185" s="105"/>
      <c r="AB185" s="81">
        <v>1</v>
      </c>
      <c r="AC185" s="81"/>
      <c r="AD185" s="14"/>
      <c r="AE185" s="14"/>
      <c r="AF185" s="13"/>
    </row>
    <row r="186" spans="1:32" s="10" customFormat="1" ht="43.2" x14ac:dyDescent="0.3">
      <c r="A186" s="14">
        <v>183</v>
      </c>
      <c r="B186" s="8">
        <v>22243</v>
      </c>
      <c r="C186" s="9" t="s">
        <v>145</v>
      </c>
      <c r="D186" s="8">
        <v>2.8000000000000001E-2</v>
      </c>
      <c r="E186" s="8">
        <v>6.5</v>
      </c>
      <c r="F186" s="8">
        <f t="shared" si="12"/>
        <v>6.4720000000000004</v>
      </c>
      <c r="G186" s="43" t="s">
        <v>24</v>
      </c>
      <c r="H186" s="9" t="s">
        <v>281</v>
      </c>
      <c r="I186" s="9" t="s">
        <v>313</v>
      </c>
      <c r="J186" s="15" t="s">
        <v>448</v>
      </c>
      <c r="K186" s="14">
        <v>38</v>
      </c>
      <c r="L186" s="14">
        <v>53</v>
      </c>
      <c r="M186" s="14">
        <v>0</v>
      </c>
      <c r="N186" s="14">
        <v>14</v>
      </c>
      <c r="O186" s="14">
        <v>3</v>
      </c>
      <c r="P186" s="14">
        <v>20</v>
      </c>
      <c r="Q186" s="11">
        <v>40</v>
      </c>
      <c r="R186" s="25"/>
      <c r="S186" s="32" t="s">
        <v>454</v>
      </c>
      <c r="T186" s="15" t="s">
        <v>482</v>
      </c>
      <c r="U186" s="9" t="s">
        <v>770</v>
      </c>
      <c r="V186" s="15" t="s">
        <v>560</v>
      </c>
      <c r="W186" s="28" t="s">
        <v>699</v>
      </c>
      <c r="X186" s="9"/>
      <c r="Y186" s="107">
        <f t="shared" si="9"/>
        <v>20</v>
      </c>
      <c r="Z186" s="106">
        <f t="shared" si="10"/>
        <v>40</v>
      </c>
      <c r="AA186" s="104">
        <v>1</v>
      </c>
      <c r="AB186" s="81"/>
      <c r="AC186" s="81"/>
      <c r="AD186" s="14"/>
      <c r="AE186" s="14"/>
      <c r="AF186" s="13"/>
    </row>
    <row r="187" spans="1:32" s="10" customFormat="1" ht="43.2" x14ac:dyDescent="0.3">
      <c r="A187" s="14">
        <v>184</v>
      </c>
      <c r="B187" s="8">
        <v>25164</v>
      </c>
      <c r="C187" s="9" t="s">
        <v>100</v>
      </c>
      <c r="D187" s="8">
        <v>12.975</v>
      </c>
      <c r="E187" s="8">
        <v>20.579000000000001</v>
      </c>
      <c r="F187" s="8">
        <f t="shared" si="12"/>
        <v>7.604000000000001</v>
      </c>
      <c r="G187" s="43" t="s">
        <v>24</v>
      </c>
      <c r="H187" s="9" t="s">
        <v>280</v>
      </c>
      <c r="I187" s="9" t="s">
        <v>304</v>
      </c>
      <c r="J187" s="34" t="s">
        <v>414</v>
      </c>
      <c r="K187" s="14">
        <v>17</v>
      </c>
      <c r="L187" s="14">
        <v>40</v>
      </c>
      <c r="M187" s="14">
        <v>100</v>
      </c>
      <c r="N187" s="14">
        <v>3</v>
      </c>
      <c r="O187" s="14">
        <v>3</v>
      </c>
      <c r="P187" s="14">
        <v>10</v>
      </c>
      <c r="Q187" s="11">
        <v>40</v>
      </c>
      <c r="R187" s="25"/>
      <c r="S187" s="32" t="s">
        <v>480</v>
      </c>
      <c r="T187" s="15" t="s">
        <v>482</v>
      </c>
      <c r="U187" s="9" t="s">
        <v>790</v>
      </c>
      <c r="V187" s="15" t="s">
        <v>498</v>
      </c>
      <c r="W187" s="28" t="s">
        <v>700</v>
      </c>
      <c r="X187" s="9"/>
      <c r="Y187" s="107">
        <f t="shared" si="9"/>
        <v>10</v>
      </c>
      <c r="Z187" s="106">
        <f t="shared" si="10"/>
        <v>40</v>
      </c>
      <c r="AA187" s="105"/>
      <c r="AB187" s="81">
        <v>1</v>
      </c>
      <c r="AC187" s="81"/>
      <c r="AD187" s="14"/>
      <c r="AE187" s="14"/>
      <c r="AF187" s="13"/>
    </row>
    <row r="188" spans="1:32" s="10" customFormat="1" ht="28.8" x14ac:dyDescent="0.3">
      <c r="A188" s="14">
        <v>185</v>
      </c>
      <c r="B188" s="8">
        <v>11179</v>
      </c>
      <c r="C188" s="9" t="s">
        <v>1034</v>
      </c>
      <c r="D188" s="8">
        <v>4.8390000000000004</v>
      </c>
      <c r="E188" s="8">
        <v>5.4</v>
      </c>
      <c r="F188" s="8">
        <f t="shared" si="12"/>
        <v>0.56099999999999994</v>
      </c>
      <c r="G188" s="39" t="s">
        <v>918</v>
      </c>
      <c r="H188" s="8" t="s">
        <v>971</v>
      </c>
      <c r="I188" s="9" t="s">
        <v>1026</v>
      </c>
      <c r="J188" s="8" t="s">
        <v>411</v>
      </c>
      <c r="K188" s="14">
        <v>29</v>
      </c>
      <c r="L188" s="14">
        <v>100</v>
      </c>
      <c r="M188" s="14">
        <v>0</v>
      </c>
      <c r="N188" s="14">
        <v>0</v>
      </c>
      <c r="O188" s="14">
        <v>100</v>
      </c>
      <c r="P188" s="46">
        <v>0</v>
      </c>
      <c r="Q188" s="11">
        <v>39</v>
      </c>
      <c r="R188" s="25"/>
      <c r="S188" s="45" t="s">
        <v>489</v>
      </c>
      <c r="T188" s="45" t="s">
        <v>489</v>
      </c>
      <c r="U188" s="9" t="s">
        <v>489</v>
      </c>
      <c r="V188" s="15" t="s">
        <v>498</v>
      </c>
      <c r="W188" s="28" t="s">
        <v>1035</v>
      </c>
      <c r="X188" s="9"/>
      <c r="Y188" s="107" t="b">
        <f t="shared" si="9"/>
        <v>0</v>
      </c>
      <c r="Z188" s="106">
        <f t="shared" si="10"/>
        <v>39</v>
      </c>
      <c r="AA188" s="105"/>
      <c r="AB188" s="81"/>
      <c r="AC188" s="81"/>
      <c r="AD188" s="14"/>
      <c r="AE188" s="14"/>
      <c r="AF188" s="13"/>
    </row>
    <row r="189" spans="1:32" s="10" customFormat="1" ht="43.2" x14ac:dyDescent="0.3">
      <c r="A189" s="14">
        <v>186</v>
      </c>
      <c r="B189" s="8">
        <v>12102</v>
      </c>
      <c r="C189" s="9" t="s">
        <v>1036</v>
      </c>
      <c r="D189" s="8">
        <v>0.13</v>
      </c>
      <c r="E189" s="8">
        <v>7.968</v>
      </c>
      <c r="F189" s="8">
        <f t="shared" si="12"/>
        <v>7.8380000000000001</v>
      </c>
      <c r="G189" s="38" t="s">
        <v>901</v>
      </c>
      <c r="H189" s="8" t="s">
        <v>1009</v>
      </c>
      <c r="I189" s="9" t="s">
        <v>1010</v>
      </c>
      <c r="J189" s="8" t="s">
        <v>1037</v>
      </c>
      <c r="K189" s="14">
        <v>38</v>
      </c>
      <c r="L189" s="14">
        <v>59</v>
      </c>
      <c r="M189" s="14">
        <v>100</v>
      </c>
      <c r="N189" s="14">
        <v>8</v>
      </c>
      <c r="O189" s="14">
        <v>2</v>
      </c>
      <c r="P189" s="46">
        <v>0</v>
      </c>
      <c r="Q189" s="11">
        <v>39</v>
      </c>
      <c r="R189" s="25"/>
      <c r="S189" s="45" t="s">
        <v>489</v>
      </c>
      <c r="T189" s="45" t="s">
        <v>489</v>
      </c>
      <c r="U189" s="9" t="s">
        <v>774</v>
      </c>
      <c r="V189" s="15" t="s">
        <v>1038</v>
      </c>
      <c r="W189" s="28" t="s">
        <v>640</v>
      </c>
      <c r="X189" s="9"/>
      <c r="Y189" s="107" t="b">
        <f t="shared" si="9"/>
        <v>0</v>
      </c>
      <c r="Z189" s="106">
        <f t="shared" si="10"/>
        <v>39</v>
      </c>
      <c r="AA189" s="105"/>
      <c r="AB189" s="81"/>
      <c r="AC189" s="81"/>
      <c r="AD189" s="14"/>
      <c r="AE189" s="14"/>
      <c r="AF189" s="13"/>
    </row>
    <row r="190" spans="1:32" s="10" customFormat="1" ht="57.6" x14ac:dyDescent="0.3">
      <c r="A190" s="14">
        <v>187</v>
      </c>
      <c r="B190" s="8">
        <v>18118</v>
      </c>
      <c r="C190" s="9" t="s">
        <v>146</v>
      </c>
      <c r="D190" s="8">
        <v>4.5999999999999999E-2</v>
      </c>
      <c r="E190" s="8">
        <v>3.504</v>
      </c>
      <c r="F190" s="8">
        <f t="shared" si="12"/>
        <v>3.4580000000000002</v>
      </c>
      <c r="G190" s="43" t="s">
        <v>24</v>
      </c>
      <c r="H190" s="9" t="s">
        <v>278</v>
      </c>
      <c r="I190" s="9" t="s">
        <v>341</v>
      </c>
      <c r="J190" s="15" t="s">
        <v>449</v>
      </c>
      <c r="K190" s="14">
        <v>25</v>
      </c>
      <c r="L190" s="14">
        <v>53</v>
      </c>
      <c r="M190" s="14">
        <v>100</v>
      </c>
      <c r="N190" s="14">
        <v>24</v>
      </c>
      <c r="O190" s="14">
        <v>8</v>
      </c>
      <c r="P190" s="46">
        <v>0</v>
      </c>
      <c r="Q190" s="11">
        <v>39</v>
      </c>
      <c r="R190" s="25"/>
      <c r="S190" s="45" t="s">
        <v>489</v>
      </c>
      <c r="T190" s="45" t="s">
        <v>489</v>
      </c>
      <c r="U190" s="9" t="s">
        <v>807</v>
      </c>
      <c r="V190" s="15" t="s">
        <v>498</v>
      </c>
      <c r="W190" s="28" t="s">
        <v>701</v>
      </c>
      <c r="X190" s="9"/>
      <c r="Y190" s="107" t="b">
        <f t="shared" si="9"/>
        <v>0</v>
      </c>
      <c r="Z190" s="106">
        <f t="shared" si="10"/>
        <v>39</v>
      </c>
      <c r="AA190" s="105"/>
      <c r="AB190" s="81"/>
      <c r="AC190" s="81"/>
      <c r="AD190" s="14"/>
      <c r="AE190" s="14"/>
      <c r="AF190" s="13"/>
    </row>
    <row r="191" spans="1:32" s="10" customFormat="1" ht="57.6" x14ac:dyDescent="0.3">
      <c r="A191" s="14">
        <v>188</v>
      </c>
      <c r="B191" s="8">
        <v>18125</v>
      </c>
      <c r="C191" s="9" t="s">
        <v>147</v>
      </c>
      <c r="D191" s="8">
        <v>2.948</v>
      </c>
      <c r="E191" s="8">
        <v>8.3360000000000003</v>
      </c>
      <c r="F191" s="8">
        <f t="shared" si="12"/>
        <v>5.3879999999999999</v>
      </c>
      <c r="G191" s="43" t="s">
        <v>24</v>
      </c>
      <c r="H191" s="9" t="s">
        <v>278</v>
      </c>
      <c r="I191" s="9" t="s">
        <v>342</v>
      </c>
      <c r="J191" s="15" t="s">
        <v>419</v>
      </c>
      <c r="K191" s="14">
        <v>29</v>
      </c>
      <c r="L191" s="14">
        <v>40</v>
      </c>
      <c r="M191" s="14">
        <v>100</v>
      </c>
      <c r="N191" s="14">
        <v>24</v>
      </c>
      <c r="O191" s="14">
        <v>5</v>
      </c>
      <c r="P191" s="46">
        <v>0</v>
      </c>
      <c r="Q191" s="11">
        <v>39</v>
      </c>
      <c r="R191" s="25"/>
      <c r="S191" s="45" t="s">
        <v>489</v>
      </c>
      <c r="T191" s="45" t="s">
        <v>489</v>
      </c>
      <c r="U191" s="9" t="s">
        <v>773</v>
      </c>
      <c r="V191" s="15" t="s">
        <v>508</v>
      </c>
      <c r="W191" s="28" t="s">
        <v>640</v>
      </c>
      <c r="X191" s="9"/>
      <c r="Y191" s="107" t="b">
        <f t="shared" si="9"/>
        <v>0</v>
      </c>
      <c r="Z191" s="106">
        <f t="shared" si="10"/>
        <v>39</v>
      </c>
      <c r="AA191" s="105"/>
      <c r="AB191" s="81"/>
      <c r="AC191" s="81"/>
      <c r="AD191" s="14"/>
      <c r="AE191" s="14"/>
      <c r="AF191" s="13"/>
    </row>
    <row r="192" spans="1:32" s="10" customFormat="1" ht="28.8" x14ac:dyDescent="0.3">
      <c r="A192" s="14">
        <v>189</v>
      </c>
      <c r="B192" s="8">
        <v>18199</v>
      </c>
      <c r="C192" s="9" t="s">
        <v>148</v>
      </c>
      <c r="D192" s="8">
        <v>13.14</v>
      </c>
      <c r="E192" s="8">
        <v>17.984000000000002</v>
      </c>
      <c r="F192" s="8">
        <f t="shared" si="12"/>
        <v>4.8440000000000012</v>
      </c>
      <c r="G192" s="43" t="s">
        <v>24</v>
      </c>
      <c r="H192" s="9" t="s">
        <v>280</v>
      </c>
      <c r="I192" s="9" t="s">
        <v>309</v>
      </c>
      <c r="J192" s="15" t="s">
        <v>430</v>
      </c>
      <c r="K192" s="14">
        <v>37</v>
      </c>
      <c r="L192" s="14">
        <v>53</v>
      </c>
      <c r="M192" s="14">
        <v>100</v>
      </c>
      <c r="N192" s="14">
        <v>12</v>
      </c>
      <c r="O192" s="14">
        <v>1</v>
      </c>
      <c r="P192" s="46">
        <v>0</v>
      </c>
      <c r="Q192" s="11">
        <v>39</v>
      </c>
      <c r="R192" s="25"/>
      <c r="S192" s="45" t="s">
        <v>489</v>
      </c>
      <c r="T192" s="45" t="s">
        <v>489</v>
      </c>
      <c r="U192" s="9" t="s">
        <v>842</v>
      </c>
      <c r="V192" s="15" t="s">
        <v>498</v>
      </c>
      <c r="W192" s="28" t="s">
        <v>702</v>
      </c>
      <c r="X192" s="9"/>
      <c r="Y192" s="107" t="b">
        <f t="shared" si="9"/>
        <v>0</v>
      </c>
      <c r="Z192" s="106">
        <f t="shared" si="10"/>
        <v>39</v>
      </c>
      <c r="AA192" s="105"/>
      <c r="AB192" s="81"/>
      <c r="AC192" s="81"/>
      <c r="AD192" s="14"/>
      <c r="AE192" s="14"/>
      <c r="AF192" s="13"/>
    </row>
    <row r="193" spans="1:32" s="10" customFormat="1" ht="28.8" x14ac:dyDescent="0.3">
      <c r="A193" s="14">
        <v>190</v>
      </c>
      <c r="B193" s="8">
        <v>18293</v>
      </c>
      <c r="C193" s="9" t="s">
        <v>144</v>
      </c>
      <c r="D193" s="8">
        <v>4.0350000000000001</v>
      </c>
      <c r="E193" s="8">
        <v>6.6059999999999999</v>
      </c>
      <c r="F193" s="8">
        <f t="shared" si="12"/>
        <v>2.5709999999999997</v>
      </c>
      <c r="G193" s="43" t="s">
        <v>24</v>
      </c>
      <c r="H193" s="9" t="s">
        <v>280</v>
      </c>
      <c r="I193" s="9" t="s">
        <v>309</v>
      </c>
      <c r="J193" s="15" t="s">
        <v>432</v>
      </c>
      <c r="K193" s="14">
        <v>27</v>
      </c>
      <c r="L193" s="14">
        <v>13</v>
      </c>
      <c r="M193" s="14">
        <v>100</v>
      </c>
      <c r="N193" s="14">
        <v>0</v>
      </c>
      <c r="O193" s="14">
        <v>0</v>
      </c>
      <c r="P193" s="14">
        <v>10</v>
      </c>
      <c r="Q193" s="11">
        <v>39</v>
      </c>
      <c r="R193" s="25"/>
      <c r="S193" s="32" t="s">
        <v>480</v>
      </c>
      <c r="T193" s="15" t="s">
        <v>482</v>
      </c>
      <c r="U193" s="9" t="s">
        <v>489</v>
      </c>
      <c r="V193" s="15" t="s">
        <v>498</v>
      </c>
      <c r="W193" s="28" t="s">
        <v>703</v>
      </c>
      <c r="X193" s="9"/>
      <c r="Y193" s="107">
        <f t="shared" si="9"/>
        <v>10</v>
      </c>
      <c r="Z193" s="106">
        <f t="shared" si="10"/>
        <v>39</v>
      </c>
      <c r="AA193" s="105"/>
      <c r="AB193" s="81">
        <v>1</v>
      </c>
      <c r="AC193" s="81"/>
      <c r="AD193" s="14"/>
      <c r="AE193" s="14"/>
      <c r="AF193" s="13"/>
    </row>
    <row r="194" spans="1:32" s="10" customFormat="1" ht="43.2" x14ac:dyDescent="0.3">
      <c r="A194" s="14">
        <v>191</v>
      </c>
      <c r="B194" s="8">
        <v>19310</v>
      </c>
      <c r="C194" s="9" t="s">
        <v>1039</v>
      </c>
      <c r="D194" s="8">
        <v>0.7</v>
      </c>
      <c r="E194" s="8">
        <v>3.1949999999999998</v>
      </c>
      <c r="F194" s="8">
        <f t="shared" si="12"/>
        <v>2.4950000000000001</v>
      </c>
      <c r="G194" s="38" t="s">
        <v>901</v>
      </c>
      <c r="H194" s="8" t="s">
        <v>902</v>
      </c>
      <c r="I194" s="9" t="s">
        <v>916</v>
      </c>
      <c r="J194" s="8" t="s">
        <v>439</v>
      </c>
      <c r="K194" s="14">
        <v>36</v>
      </c>
      <c r="L194" s="14">
        <v>53</v>
      </c>
      <c r="M194" s="14">
        <v>0</v>
      </c>
      <c r="N194" s="14">
        <v>9</v>
      </c>
      <c r="O194" s="14">
        <v>6</v>
      </c>
      <c r="P194" s="14">
        <v>20</v>
      </c>
      <c r="Q194" s="11">
        <v>39</v>
      </c>
      <c r="R194" s="25"/>
      <c r="S194" s="32" t="s">
        <v>454</v>
      </c>
      <c r="T194" s="15" t="s">
        <v>482</v>
      </c>
      <c r="U194" s="9" t="s">
        <v>857</v>
      </c>
      <c r="V194" s="15" t="s">
        <v>573</v>
      </c>
      <c r="W194" s="28" t="s">
        <v>653</v>
      </c>
      <c r="X194" s="9"/>
      <c r="Y194" s="107">
        <f t="shared" si="9"/>
        <v>20</v>
      </c>
      <c r="Z194" s="106">
        <f t="shared" si="10"/>
        <v>39</v>
      </c>
      <c r="AA194" s="104">
        <v>1</v>
      </c>
      <c r="AB194" s="81"/>
      <c r="AC194" s="81"/>
      <c r="AD194" s="14"/>
      <c r="AE194" s="14"/>
      <c r="AF194" s="13"/>
    </row>
    <row r="195" spans="1:32" s="10" customFormat="1" ht="72" x14ac:dyDescent="0.3">
      <c r="A195" s="14">
        <v>192</v>
      </c>
      <c r="B195" s="8">
        <v>20168</v>
      </c>
      <c r="C195" s="9" t="s">
        <v>1040</v>
      </c>
      <c r="D195" s="8">
        <v>0</v>
      </c>
      <c r="E195" s="8">
        <v>1.645</v>
      </c>
      <c r="F195" s="8">
        <f t="shared" si="12"/>
        <v>1.645</v>
      </c>
      <c r="G195" s="39" t="s">
        <v>918</v>
      </c>
      <c r="H195" s="8" t="s">
        <v>919</v>
      </c>
      <c r="I195" s="9" t="s">
        <v>928</v>
      </c>
      <c r="J195" s="9" t="s">
        <v>468</v>
      </c>
      <c r="K195" s="14">
        <v>46</v>
      </c>
      <c r="L195" s="14">
        <v>40</v>
      </c>
      <c r="M195" s="14">
        <v>0</v>
      </c>
      <c r="N195" s="14">
        <v>4</v>
      </c>
      <c r="O195" s="14">
        <v>2</v>
      </c>
      <c r="P195" s="14">
        <v>20</v>
      </c>
      <c r="Q195" s="11">
        <v>39</v>
      </c>
      <c r="R195" s="25"/>
      <c r="S195" s="32" t="s">
        <v>454</v>
      </c>
      <c r="T195" s="15" t="s">
        <v>482</v>
      </c>
      <c r="U195" s="9" t="s">
        <v>773</v>
      </c>
      <c r="V195" s="15" t="s">
        <v>1041</v>
      </c>
      <c r="W195" s="28" t="s">
        <v>1042</v>
      </c>
      <c r="X195" s="9"/>
      <c r="Y195" s="107">
        <f t="shared" si="9"/>
        <v>20</v>
      </c>
      <c r="Z195" s="106">
        <f t="shared" si="10"/>
        <v>39</v>
      </c>
      <c r="AA195" s="104">
        <v>1</v>
      </c>
      <c r="AB195" s="81"/>
      <c r="AC195" s="81"/>
      <c r="AD195" s="14"/>
      <c r="AE195" s="14"/>
      <c r="AF195" s="13"/>
    </row>
    <row r="196" spans="1:32" s="10" customFormat="1" ht="28.8" x14ac:dyDescent="0.3">
      <c r="A196" s="14">
        <v>193</v>
      </c>
      <c r="B196" s="8">
        <v>21164</v>
      </c>
      <c r="C196" s="9" t="s">
        <v>1002</v>
      </c>
      <c r="D196" s="8">
        <v>2.9990000000000001</v>
      </c>
      <c r="E196" s="8">
        <v>5.375</v>
      </c>
      <c r="F196" s="8">
        <f t="shared" si="12"/>
        <v>2.3759999999999999</v>
      </c>
      <c r="G196" s="38" t="s">
        <v>901</v>
      </c>
      <c r="H196" s="8" t="s">
        <v>940</v>
      </c>
      <c r="I196" s="9" t="s">
        <v>1003</v>
      </c>
      <c r="J196" s="8" t="s">
        <v>407</v>
      </c>
      <c r="K196" s="14">
        <v>26</v>
      </c>
      <c r="L196" s="14">
        <v>13</v>
      </c>
      <c r="M196" s="14">
        <v>100</v>
      </c>
      <c r="N196" s="14">
        <v>0</v>
      </c>
      <c r="O196" s="14">
        <v>1</v>
      </c>
      <c r="P196" s="14">
        <v>10</v>
      </c>
      <c r="Q196" s="11">
        <v>39</v>
      </c>
      <c r="R196" s="25"/>
      <c r="S196" s="32" t="s">
        <v>480</v>
      </c>
      <c r="T196" s="15" t="s">
        <v>482</v>
      </c>
      <c r="U196" s="9" t="s">
        <v>489</v>
      </c>
      <c r="V196" s="15" t="s">
        <v>498</v>
      </c>
      <c r="W196" s="28" t="s">
        <v>653</v>
      </c>
      <c r="X196" s="9"/>
      <c r="Y196" s="107">
        <f t="shared" ref="Y196:Y259" si="13">IF(AA196=1,20,IF(AB196=1,10,IF(AC196=1,0)))</f>
        <v>10</v>
      </c>
      <c r="Z196" s="106">
        <f t="shared" ref="Z196:Z259" si="14">Q196-P196+Y196</f>
        <v>39</v>
      </c>
      <c r="AA196" s="105"/>
      <c r="AB196" s="81">
        <v>1</v>
      </c>
      <c r="AC196" s="81"/>
      <c r="AD196" s="14"/>
      <c r="AE196" s="14"/>
      <c r="AF196" s="13"/>
    </row>
    <row r="197" spans="1:32" s="10" customFormat="1" ht="129.6" x14ac:dyDescent="0.3">
      <c r="A197" s="14">
        <v>194</v>
      </c>
      <c r="B197" s="8">
        <v>22217</v>
      </c>
      <c r="C197" s="9" t="s">
        <v>150</v>
      </c>
      <c r="D197" s="8">
        <v>5.6000000000000001E-2</v>
      </c>
      <c r="E197" s="8">
        <v>1.7729999999999999</v>
      </c>
      <c r="F197" s="8">
        <f t="shared" si="12"/>
        <v>1.7169999999999999</v>
      </c>
      <c r="G197" s="43" t="s">
        <v>24</v>
      </c>
      <c r="H197" s="9" t="s">
        <v>281</v>
      </c>
      <c r="I197" s="9" t="s">
        <v>320</v>
      </c>
      <c r="J197" s="50" t="s">
        <v>1385</v>
      </c>
      <c r="K197" s="46">
        <v>12</v>
      </c>
      <c r="L197" s="46">
        <v>7</v>
      </c>
      <c r="M197" s="14">
        <v>0</v>
      </c>
      <c r="N197" s="14">
        <v>21</v>
      </c>
      <c r="O197" s="59">
        <v>50</v>
      </c>
      <c r="P197" s="14">
        <v>10</v>
      </c>
      <c r="Q197" s="65">
        <v>39</v>
      </c>
      <c r="R197" s="25">
        <v>2028</v>
      </c>
      <c r="S197" s="32" t="s">
        <v>480</v>
      </c>
      <c r="T197" s="15" t="s">
        <v>482</v>
      </c>
      <c r="U197" s="9" t="s">
        <v>489</v>
      </c>
      <c r="V197" s="15" t="s">
        <v>562</v>
      </c>
      <c r="W197" s="28" t="s">
        <v>705</v>
      </c>
      <c r="X197" s="68" t="s">
        <v>1403</v>
      </c>
      <c r="Y197" s="107">
        <f t="shared" si="13"/>
        <v>10</v>
      </c>
      <c r="Z197" s="106">
        <f t="shared" si="14"/>
        <v>39</v>
      </c>
      <c r="AA197" s="105"/>
      <c r="AB197" s="81">
        <v>1</v>
      </c>
      <c r="AC197" s="81"/>
      <c r="AD197" s="14"/>
      <c r="AE197" s="14"/>
      <c r="AF197" s="13"/>
    </row>
    <row r="198" spans="1:32" s="10" customFormat="1" ht="43.2" x14ac:dyDescent="0.3">
      <c r="A198" s="14">
        <v>195</v>
      </c>
      <c r="B198" s="8">
        <v>22187</v>
      </c>
      <c r="C198" s="9" t="s">
        <v>149</v>
      </c>
      <c r="D198" s="8">
        <v>0</v>
      </c>
      <c r="E198" s="8">
        <v>1.3109999999999999</v>
      </c>
      <c r="F198" s="8">
        <f t="shared" si="12"/>
        <v>1.3109999999999999</v>
      </c>
      <c r="G198" s="43" t="s">
        <v>24</v>
      </c>
      <c r="H198" s="9" t="s">
        <v>281</v>
      </c>
      <c r="I198" s="9" t="s">
        <v>343</v>
      </c>
      <c r="J198" s="15" t="s">
        <v>401</v>
      </c>
      <c r="K198" s="14">
        <v>33</v>
      </c>
      <c r="L198" s="14">
        <v>27</v>
      </c>
      <c r="M198" s="14">
        <v>100</v>
      </c>
      <c r="N198" s="14">
        <v>27</v>
      </c>
      <c r="O198" s="14">
        <v>6</v>
      </c>
      <c r="P198" s="14">
        <v>0</v>
      </c>
      <c r="Q198" s="11">
        <v>39</v>
      </c>
      <c r="R198" s="25"/>
      <c r="S198" s="32" t="s">
        <v>492</v>
      </c>
      <c r="T198" s="15" t="s">
        <v>482</v>
      </c>
      <c r="U198" s="9" t="s">
        <v>836</v>
      </c>
      <c r="V198" s="15" t="s">
        <v>561</v>
      </c>
      <c r="W198" s="28" t="s">
        <v>704</v>
      </c>
      <c r="X198" s="9"/>
      <c r="Y198" s="107">
        <f t="shared" si="13"/>
        <v>0</v>
      </c>
      <c r="Z198" s="106">
        <f t="shared" si="14"/>
        <v>39</v>
      </c>
      <c r="AA198" s="105"/>
      <c r="AB198" s="81"/>
      <c r="AC198" s="81">
        <v>1</v>
      </c>
      <c r="AD198" s="14"/>
      <c r="AE198" s="14"/>
      <c r="AF198" s="13"/>
    </row>
    <row r="199" spans="1:32" s="10" customFormat="1" ht="43.2" x14ac:dyDescent="0.3">
      <c r="A199" s="14">
        <v>196</v>
      </c>
      <c r="B199" s="8">
        <v>22224</v>
      </c>
      <c r="C199" s="9" t="s">
        <v>151</v>
      </c>
      <c r="D199" s="8">
        <v>3.9E-2</v>
      </c>
      <c r="E199" s="8">
        <v>3.3260000000000001</v>
      </c>
      <c r="F199" s="8">
        <f t="shared" ref="F199:F230" si="15">E199-D199</f>
        <v>3.2869999999999999</v>
      </c>
      <c r="G199" s="43" t="s">
        <v>24</v>
      </c>
      <c r="H199" s="9" t="s">
        <v>281</v>
      </c>
      <c r="I199" s="9" t="s">
        <v>320</v>
      </c>
      <c r="J199" s="15" t="s">
        <v>433</v>
      </c>
      <c r="K199" s="14">
        <v>26</v>
      </c>
      <c r="L199" s="14">
        <v>47</v>
      </c>
      <c r="M199" s="14">
        <v>100</v>
      </c>
      <c r="N199" s="14">
        <v>27</v>
      </c>
      <c r="O199" s="14">
        <v>5</v>
      </c>
      <c r="P199" s="46">
        <v>0</v>
      </c>
      <c r="Q199" s="11">
        <v>39</v>
      </c>
      <c r="R199" s="25"/>
      <c r="S199" s="45" t="s">
        <v>489</v>
      </c>
      <c r="T199" s="45" t="s">
        <v>489</v>
      </c>
      <c r="U199" s="9" t="s">
        <v>843</v>
      </c>
      <c r="V199" s="15" t="s">
        <v>563</v>
      </c>
      <c r="W199" s="28" t="s">
        <v>706</v>
      </c>
      <c r="X199" s="9"/>
      <c r="Y199" s="107" t="b">
        <f t="shared" si="13"/>
        <v>0</v>
      </c>
      <c r="Z199" s="106">
        <f t="shared" si="14"/>
        <v>39</v>
      </c>
      <c r="AA199" s="105"/>
      <c r="AB199" s="81"/>
      <c r="AC199" s="81"/>
      <c r="AD199" s="14"/>
      <c r="AE199" s="14"/>
      <c r="AF199" s="13"/>
    </row>
    <row r="200" spans="1:32" s="10" customFormat="1" ht="28.8" x14ac:dyDescent="0.3">
      <c r="A200" s="14">
        <v>197</v>
      </c>
      <c r="B200" s="8">
        <v>22281</v>
      </c>
      <c r="C200" s="9" t="s">
        <v>152</v>
      </c>
      <c r="D200" s="8">
        <v>3.9E-2</v>
      </c>
      <c r="E200" s="8">
        <v>1.7669999999999999</v>
      </c>
      <c r="F200" s="8">
        <f t="shared" si="15"/>
        <v>1.728</v>
      </c>
      <c r="G200" s="43" t="s">
        <v>24</v>
      </c>
      <c r="H200" s="9" t="s">
        <v>281</v>
      </c>
      <c r="I200" s="9" t="s">
        <v>308</v>
      </c>
      <c r="J200" s="15" t="s">
        <v>407</v>
      </c>
      <c r="K200" s="14">
        <v>26</v>
      </c>
      <c r="L200" s="14">
        <v>33</v>
      </c>
      <c r="M200" s="14">
        <v>0</v>
      </c>
      <c r="N200" s="14">
        <v>26</v>
      </c>
      <c r="O200" s="14">
        <v>12</v>
      </c>
      <c r="P200" s="14">
        <v>20</v>
      </c>
      <c r="Q200" s="11">
        <v>39</v>
      </c>
      <c r="R200" s="25"/>
      <c r="S200" s="32" t="s">
        <v>454</v>
      </c>
      <c r="T200" s="15" t="s">
        <v>482</v>
      </c>
      <c r="U200" s="9" t="s">
        <v>770</v>
      </c>
      <c r="V200" s="15" t="s">
        <v>564</v>
      </c>
      <c r="W200" s="28" t="s">
        <v>707</v>
      </c>
      <c r="X200" s="9"/>
      <c r="Y200" s="107">
        <f t="shared" si="13"/>
        <v>20</v>
      </c>
      <c r="Z200" s="106">
        <f t="shared" si="14"/>
        <v>39</v>
      </c>
      <c r="AA200" s="104">
        <v>1</v>
      </c>
      <c r="AB200" s="81"/>
      <c r="AC200" s="81"/>
      <c r="AD200" s="14"/>
      <c r="AE200" s="14"/>
      <c r="AF200" s="13"/>
    </row>
    <row r="201" spans="1:32" s="10" customFormat="1" ht="57.6" x14ac:dyDescent="0.3">
      <c r="A201" s="14">
        <v>198</v>
      </c>
      <c r="B201" s="8">
        <v>23151</v>
      </c>
      <c r="C201" s="9" t="s">
        <v>153</v>
      </c>
      <c r="D201" s="8">
        <v>0.99099999999999999</v>
      </c>
      <c r="E201" s="8">
        <v>3.327</v>
      </c>
      <c r="F201" s="8">
        <f t="shared" si="15"/>
        <v>2.3359999999999999</v>
      </c>
      <c r="G201" s="43" t="s">
        <v>24</v>
      </c>
      <c r="H201" s="9" t="s">
        <v>279</v>
      </c>
      <c r="I201" s="9" t="s">
        <v>344</v>
      </c>
      <c r="J201" s="15" t="s">
        <v>440</v>
      </c>
      <c r="K201" s="14">
        <v>33</v>
      </c>
      <c r="L201" s="14">
        <v>33</v>
      </c>
      <c r="M201" s="14">
        <v>63</v>
      </c>
      <c r="N201" s="14">
        <v>12</v>
      </c>
      <c r="O201" s="14">
        <v>5</v>
      </c>
      <c r="P201" s="14">
        <v>10</v>
      </c>
      <c r="Q201" s="11">
        <v>39</v>
      </c>
      <c r="R201" s="25"/>
      <c r="S201" s="32" t="s">
        <v>480</v>
      </c>
      <c r="T201" s="15" t="s">
        <v>482</v>
      </c>
      <c r="U201" s="9" t="s">
        <v>770</v>
      </c>
      <c r="V201" s="15" t="s">
        <v>498</v>
      </c>
      <c r="W201" s="28" t="s">
        <v>653</v>
      </c>
      <c r="X201" s="9"/>
      <c r="Y201" s="107">
        <f t="shared" si="13"/>
        <v>10</v>
      </c>
      <c r="Z201" s="106">
        <f t="shared" si="14"/>
        <v>39</v>
      </c>
      <c r="AA201" s="105"/>
      <c r="AB201" s="81">
        <v>1</v>
      </c>
      <c r="AC201" s="81"/>
      <c r="AD201" s="14"/>
      <c r="AE201" s="14"/>
      <c r="AF201" s="13"/>
    </row>
    <row r="202" spans="1:32" s="10" customFormat="1" ht="57.6" x14ac:dyDescent="0.3">
      <c r="A202" s="14">
        <v>199</v>
      </c>
      <c r="B202" s="8">
        <v>23221</v>
      </c>
      <c r="C202" s="9" t="s">
        <v>131</v>
      </c>
      <c r="D202" s="8">
        <v>0.77400000000000002</v>
      </c>
      <c r="E202" s="8">
        <v>3.927</v>
      </c>
      <c r="F202" s="8">
        <f t="shared" si="15"/>
        <v>3.153</v>
      </c>
      <c r="G202" s="43" t="s">
        <v>24</v>
      </c>
      <c r="H202" s="9" t="s">
        <v>279</v>
      </c>
      <c r="I202" s="9" t="s">
        <v>319</v>
      </c>
      <c r="J202" s="15" t="s">
        <v>439</v>
      </c>
      <c r="K202" s="14">
        <v>36</v>
      </c>
      <c r="L202" s="14">
        <v>67</v>
      </c>
      <c r="M202" s="14">
        <v>0</v>
      </c>
      <c r="N202" s="14">
        <v>0</v>
      </c>
      <c r="O202" s="14">
        <v>5</v>
      </c>
      <c r="P202" s="14">
        <v>20</v>
      </c>
      <c r="Q202" s="11">
        <v>39</v>
      </c>
      <c r="R202" s="25"/>
      <c r="S202" s="32" t="s">
        <v>454</v>
      </c>
      <c r="T202" s="15" t="s">
        <v>482</v>
      </c>
      <c r="U202" s="9" t="s">
        <v>489</v>
      </c>
      <c r="V202" s="15" t="s">
        <v>565</v>
      </c>
      <c r="W202" s="28" t="s">
        <v>653</v>
      </c>
      <c r="X202" s="9"/>
      <c r="Y202" s="107">
        <f t="shared" si="13"/>
        <v>20</v>
      </c>
      <c r="Z202" s="106">
        <f t="shared" si="14"/>
        <v>39</v>
      </c>
      <c r="AA202" s="104">
        <v>1</v>
      </c>
      <c r="AB202" s="81"/>
      <c r="AC202" s="81"/>
      <c r="AD202" s="14"/>
      <c r="AE202" s="14"/>
      <c r="AF202" s="13"/>
    </row>
    <row r="203" spans="1:32" s="10" customFormat="1" ht="43.2" x14ac:dyDescent="0.3">
      <c r="A203" s="14">
        <v>200</v>
      </c>
      <c r="B203" s="8">
        <v>24189</v>
      </c>
      <c r="C203" s="9" t="s">
        <v>1043</v>
      </c>
      <c r="D203" s="8">
        <v>0.61799999999999999</v>
      </c>
      <c r="E203" s="8">
        <v>4.5140000000000002</v>
      </c>
      <c r="F203" s="8">
        <f t="shared" si="15"/>
        <v>3.8960000000000004</v>
      </c>
      <c r="G203" s="38" t="s">
        <v>901</v>
      </c>
      <c r="H203" s="8" t="s">
        <v>906</v>
      </c>
      <c r="I203" s="9" t="s">
        <v>997</v>
      </c>
      <c r="J203" s="8" t="s">
        <v>436</v>
      </c>
      <c r="K203" s="14">
        <v>31</v>
      </c>
      <c r="L203" s="14">
        <v>47</v>
      </c>
      <c r="M203" s="14">
        <v>0</v>
      </c>
      <c r="N203" s="14">
        <v>11</v>
      </c>
      <c r="O203" s="14">
        <v>12</v>
      </c>
      <c r="P203" s="14">
        <v>20</v>
      </c>
      <c r="Q203" s="11">
        <v>39</v>
      </c>
      <c r="R203" s="25"/>
      <c r="S203" s="32" t="s">
        <v>454</v>
      </c>
      <c r="T203" s="15" t="s">
        <v>482</v>
      </c>
      <c r="U203" s="9" t="s">
        <v>820</v>
      </c>
      <c r="V203" s="15" t="s">
        <v>498</v>
      </c>
      <c r="W203" s="28" t="s">
        <v>653</v>
      </c>
      <c r="X203" s="9"/>
      <c r="Y203" s="107">
        <f t="shared" si="13"/>
        <v>20</v>
      </c>
      <c r="Z203" s="106">
        <f t="shared" si="14"/>
        <v>39</v>
      </c>
      <c r="AA203" s="104">
        <v>1</v>
      </c>
      <c r="AB203" s="81"/>
      <c r="AC203" s="81"/>
      <c r="AD203" s="14"/>
      <c r="AE203" s="14"/>
      <c r="AF203" s="13"/>
    </row>
    <row r="204" spans="1:32" s="10" customFormat="1" ht="43.2" x14ac:dyDescent="0.3">
      <c r="A204" s="14">
        <v>201</v>
      </c>
      <c r="B204" s="8">
        <v>24215</v>
      </c>
      <c r="C204" s="9" t="s">
        <v>1044</v>
      </c>
      <c r="D204" s="8">
        <v>4.7E-2</v>
      </c>
      <c r="E204" s="8">
        <v>9.98</v>
      </c>
      <c r="F204" s="8">
        <f t="shared" si="15"/>
        <v>9.9329999999999998</v>
      </c>
      <c r="G204" s="38" t="s">
        <v>901</v>
      </c>
      <c r="H204" s="8" t="s">
        <v>906</v>
      </c>
      <c r="I204" s="9" t="s">
        <v>1013</v>
      </c>
      <c r="J204" s="8" t="s">
        <v>380</v>
      </c>
      <c r="K204" s="14">
        <v>32</v>
      </c>
      <c r="L204" s="14">
        <v>40</v>
      </c>
      <c r="M204" s="14">
        <v>0</v>
      </c>
      <c r="N204" s="14">
        <v>19</v>
      </c>
      <c r="O204" s="14">
        <v>9</v>
      </c>
      <c r="P204" s="14">
        <v>20</v>
      </c>
      <c r="Q204" s="11">
        <v>39</v>
      </c>
      <c r="R204" s="25"/>
      <c r="S204" s="32" t="s">
        <v>454</v>
      </c>
      <c r="T204" s="15" t="s">
        <v>482</v>
      </c>
      <c r="U204" s="9" t="s">
        <v>809</v>
      </c>
      <c r="V204" s="15" t="s">
        <v>498</v>
      </c>
      <c r="W204" s="28" t="s">
        <v>643</v>
      </c>
      <c r="X204" s="9"/>
      <c r="Y204" s="107">
        <f t="shared" si="13"/>
        <v>20</v>
      </c>
      <c r="Z204" s="106">
        <f t="shared" si="14"/>
        <v>39</v>
      </c>
      <c r="AA204" s="104">
        <v>1</v>
      </c>
      <c r="AB204" s="81"/>
      <c r="AC204" s="81"/>
      <c r="AD204" s="14"/>
      <c r="AE204" s="14"/>
      <c r="AF204" s="13"/>
    </row>
    <row r="205" spans="1:32" s="10" customFormat="1" ht="28.8" x14ac:dyDescent="0.3">
      <c r="A205" s="14">
        <v>202</v>
      </c>
      <c r="B205" s="8">
        <v>25119</v>
      </c>
      <c r="C205" s="9" t="s">
        <v>154</v>
      </c>
      <c r="D205" s="8">
        <v>6.4000000000000001E-2</v>
      </c>
      <c r="E205" s="8">
        <v>0.313</v>
      </c>
      <c r="F205" s="8">
        <f t="shared" si="15"/>
        <v>0.249</v>
      </c>
      <c r="G205" s="43" t="s">
        <v>24</v>
      </c>
      <c r="H205" s="9" t="s">
        <v>280</v>
      </c>
      <c r="I205" s="9" t="s">
        <v>307</v>
      </c>
      <c r="J205" s="15" t="s">
        <v>450</v>
      </c>
      <c r="K205" s="14">
        <v>37</v>
      </c>
      <c r="L205" s="14">
        <v>20</v>
      </c>
      <c r="M205" s="14">
        <v>0</v>
      </c>
      <c r="N205" s="14">
        <v>31</v>
      </c>
      <c r="O205" s="14">
        <v>0</v>
      </c>
      <c r="P205" s="14">
        <v>20</v>
      </c>
      <c r="Q205" s="11">
        <v>39</v>
      </c>
      <c r="R205" s="25"/>
      <c r="S205" s="32" t="s">
        <v>454</v>
      </c>
      <c r="T205" s="15" t="s">
        <v>482</v>
      </c>
      <c r="U205" s="9" t="s">
        <v>770</v>
      </c>
      <c r="V205" s="15" t="s">
        <v>498</v>
      </c>
      <c r="W205" s="28" t="s">
        <v>653</v>
      </c>
      <c r="X205" s="9"/>
      <c r="Y205" s="107">
        <f t="shared" si="13"/>
        <v>20</v>
      </c>
      <c r="Z205" s="106">
        <f t="shared" si="14"/>
        <v>39</v>
      </c>
      <c r="AA205" s="104">
        <v>1</v>
      </c>
      <c r="AB205" s="81"/>
      <c r="AC205" s="81"/>
      <c r="AD205" s="14"/>
      <c r="AE205" s="14"/>
      <c r="AF205" s="13"/>
    </row>
    <row r="206" spans="1:32" s="10" customFormat="1" ht="43.2" x14ac:dyDescent="0.3">
      <c r="A206" s="14">
        <v>203</v>
      </c>
      <c r="B206" s="8">
        <v>14108</v>
      </c>
      <c r="C206" s="9" t="s">
        <v>136</v>
      </c>
      <c r="D206" s="8">
        <v>4.556</v>
      </c>
      <c r="E206" s="8">
        <v>6.7539999999999996</v>
      </c>
      <c r="F206" s="8">
        <f t="shared" si="15"/>
        <v>2.1979999999999995</v>
      </c>
      <c r="G206" s="43" t="s">
        <v>24</v>
      </c>
      <c r="H206" s="9" t="s">
        <v>281</v>
      </c>
      <c r="I206" s="9" t="s">
        <v>320</v>
      </c>
      <c r="J206" s="15" t="s">
        <v>429</v>
      </c>
      <c r="K206" s="46">
        <v>36</v>
      </c>
      <c r="L206" s="14">
        <v>67</v>
      </c>
      <c r="M206" s="14">
        <v>100</v>
      </c>
      <c r="N206" s="14">
        <v>1</v>
      </c>
      <c r="O206" s="14">
        <v>1</v>
      </c>
      <c r="P206" s="46">
        <v>0</v>
      </c>
      <c r="Q206" s="11">
        <v>38</v>
      </c>
      <c r="R206" s="25"/>
      <c r="S206" s="45" t="s">
        <v>489</v>
      </c>
      <c r="T206" s="45" t="s">
        <v>489</v>
      </c>
      <c r="U206" s="9" t="s">
        <v>775</v>
      </c>
      <c r="V206" s="15" t="s">
        <v>566</v>
      </c>
      <c r="W206" s="28" t="s">
        <v>708</v>
      </c>
      <c r="X206" s="9"/>
      <c r="Y206" s="107" t="b">
        <f t="shared" si="13"/>
        <v>0</v>
      </c>
      <c r="Z206" s="106">
        <f t="shared" si="14"/>
        <v>38</v>
      </c>
      <c r="AA206" s="105"/>
      <c r="AB206" s="81"/>
      <c r="AC206" s="81"/>
      <c r="AD206" s="14"/>
      <c r="AE206" s="14"/>
      <c r="AF206" s="13"/>
    </row>
    <row r="207" spans="1:32" s="10" customFormat="1" ht="43.2" x14ac:dyDescent="0.3">
      <c r="A207" s="14">
        <v>204</v>
      </c>
      <c r="B207" s="8">
        <v>14108</v>
      </c>
      <c r="C207" s="9" t="s">
        <v>136</v>
      </c>
      <c r="D207" s="8">
        <v>7.4909999999999997</v>
      </c>
      <c r="E207" s="8">
        <v>8.3520000000000003</v>
      </c>
      <c r="F207" s="8">
        <f t="shared" si="15"/>
        <v>0.86100000000000065</v>
      </c>
      <c r="G207" s="43" t="s">
        <v>24</v>
      </c>
      <c r="H207" s="9" t="s">
        <v>281</v>
      </c>
      <c r="I207" s="9" t="s">
        <v>320</v>
      </c>
      <c r="J207" s="15" t="s">
        <v>429</v>
      </c>
      <c r="K207" s="46">
        <v>36</v>
      </c>
      <c r="L207" s="14">
        <v>67</v>
      </c>
      <c r="M207" s="14">
        <v>100</v>
      </c>
      <c r="N207" s="14">
        <v>0</v>
      </c>
      <c r="O207" s="14">
        <v>0</v>
      </c>
      <c r="P207" s="46">
        <v>0</v>
      </c>
      <c r="Q207" s="11">
        <v>38</v>
      </c>
      <c r="R207" s="25"/>
      <c r="S207" s="45" t="s">
        <v>489</v>
      </c>
      <c r="T207" s="45" t="s">
        <v>489</v>
      </c>
      <c r="U207" s="9" t="s">
        <v>820</v>
      </c>
      <c r="V207" s="15" t="s">
        <v>498</v>
      </c>
      <c r="W207" s="28" t="s">
        <v>653</v>
      </c>
      <c r="X207" s="9"/>
      <c r="Y207" s="107" t="b">
        <f t="shared" si="13"/>
        <v>0</v>
      </c>
      <c r="Z207" s="106">
        <f t="shared" si="14"/>
        <v>38</v>
      </c>
      <c r="AA207" s="105"/>
      <c r="AB207" s="81"/>
      <c r="AC207" s="81"/>
      <c r="AD207" s="14"/>
      <c r="AE207" s="14"/>
      <c r="AF207" s="13"/>
    </row>
    <row r="208" spans="1:32" s="10" customFormat="1" ht="43.2" x14ac:dyDescent="0.3">
      <c r="A208" s="14">
        <v>205</v>
      </c>
      <c r="B208" s="8">
        <v>14172</v>
      </c>
      <c r="C208" s="9" t="s">
        <v>155</v>
      </c>
      <c r="D208" s="8">
        <v>5.9</v>
      </c>
      <c r="E208" s="8">
        <v>9.5660000000000007</v>
      </c>
      <c r="F208" s="8">
        <f t="shared" si="15"/>
        <v>3.6660000000000004</v>
      </c>
      <c r="G208" s="43" t="s">
        <v>24</v>
      </c>
      <c r="H208" s="9" t="s">
        <v>282</v>
      </c>
      <c r="I208" s="9" t="s">
        <v>314</v>
      </c>
      <c r="J208" s="45" t="s">
        <v>451</v>
      </c>
      <c r="K208" s="46">
        <v>67</v>
      </c>
      <c r="L208" s="46">
        <v>100</v>
      </c>
      <c r="M208" s="14">
        <v>0</v>
      </c>
      <c r="N208" s="14">
        <v>34</v>
      </c>
      <c r="O208" s="14">
        <v>4</v>
      </c>
      <c r="P208" s="46">
        <v>0</v>
      </c>
      <c r="Q208" s="11">
        <v>38</v>
      </c>
      <c r="R208" s="25"/>
      <c r="S208" s="45" t="s">
        <v>489</v>
      </c>
      <c r="T208" s="45" t="s">
        <v>489</v>
      </c>
      <c r="U208" s="9" t="s">
        <v>834</v>
      </c>
      <c r="V208" s="15" t="s">
        <v>508</v>
      </c>
      <c r="W208" s="28" t="s">
        <v>709</v>
      </c>
      <c r="X208" s="9"/>
      <c r="Y208" s="107" t="b">
        <f t="shared" si="13"/>
        <v>0</v>
      </c>
      <c r="Z208" s="106">
        <f t="shared" si="14"/>
        <v>38</v>
      </c>
      <c r="AA208" s="105"/>
      <c r="AB208" s="81"/>
      <c r="AC208" s="81"/>
      <c r="AD208" s="14"/>
      <c r="AE208" s="14"/>
      <c r="AF208" s="13"/>
    </row>
    <row r="209" spans="1:32" s="10" customFormat="1" ht="28.8" x14ac:dyDescent="0.3">
      <c r="A209" s="14">
        <v>206</v>
      </c>
      <c r="B209" s="8">
        <v>16113</v>
      </c>
      <c r="C209" s="9" t="s">
        <v>1045</v>
      </c>
      <c r="D209" s="8">
        <v>7.899</v>
      </c>
      <c r="E209" s="8">
        <v>12.337</v>
      </c>
      <c r="F209" s="8">
        <f t="shared" si="15"/>
        <v>4.4379999999999997</v>
      </c>
      <c r="G209" s="38" t="s">
        <v>901</v>
      </c>
      <c r="H209" s="8" t="s">
        <v>1046</v>
      </c>
      <c r="I209" s="9" t="s">
        <v>1047</v>
      </c>
      <c r="J209" s="8" t="s">
        <v>392</v>
      </c>
      <c r="K209" s="14">
        <v>30</v>
      </c>
      <c r="L209" s="14">
        <v>80</v>
      </c>
      <c r="M209" s="14">
        <v>0</v>
      </c>
      <c r="N209" s="14">
        <v>3</v>
      </c>
      <c r="O209" s="14">
        <v>4</v>
      </c>
      <c r="P209" s="14">
        <v>20</v>
      </c>
      <c r="Q209" s="11">
        <v>38</v>
      </c>
      <c r="R209" s="25"/>
      <c r="S209" s="32" t="s">
        <v>454</v>
      </c>
      <c r="T209" s="15" t="s">
        <v>482</v>
      </c>
      <c r="U209" s="9" t="s">
        <v>1048</v>
      </c>
      <c r="V209" s="15" t="s">
        <v>1049</v>
      </c>
      <c r="W209" s="28" t="s">
        <v>1050</v>
      </c>
      <c r="X209" s="9"/>
      <c r="Y209" s="107">
        <f t="shared" si="13"/>
        <v>20</v>
      </c>
      <c r="Z209" s="106">
        <f t="shared" si="14"/>
        <v>38</v>
      </c>
      <c r="AA209" s="104">
        <v>1</v>
      </c>
      <c r="AB209" s="81"/>
      <c r="AC209" s="81"/>
      <c r="AD209" s="14"/>
      <c r="AE209" s="14"/>
      <c r="AF209" s="13"/>
    </row>
    <row r="210" spans="1:32" s="10" customFormat="1" ht="172.8" x14ac:dyDescent="0.3">
      <c r="A210" s="14">
        <v>207</v>
      </c>
      <c r="B210" s="8">
        <v>16196</v>
      </c>
      <c r="C210" s="9" t="s">
        <v>1051</v>
      </c>
      <c r="D210" s="8">
        <v>13.54</v>
      </c>
      <c r="E210" s="8">
        <v>20.189</v>
      </c>
      <c r="F210" s="8">
        <f t="shared" si="15"/>
        <v>6.6490000000000009</v>
      </c>
      <c r="G210" s="40" t="s">
        <v>1052</v>
      </c>
      <c r="H210" s="9" t="s">
        <v>1053</v>
      </c>
      <c r="I210" s="9" t="s">
        <v>1054</v>
      </c>
      <c r="J210" s="9" t="s">
        <v>1055</v>
      </c>
      <c r="K210" s="14">
        <v>39</v>
      </c>
      <c r="L210" s="14">
        <v>55</v>
      </c>
      <c r="M210" s="14">
        <v>0</v>
      </c>
      <c r="N210" s="14">
        <v>10</v>
      </c>
      <c r="O210" s="14">
        <v>4</v>
      </c>
      <c r="P210" s="14">
        <v>18</v>
      </c>
      <c r="Q210" s="11">
        <v>38</v>
      </c>
      <c r="R210" s="25"/>
      <c r="S210" s="32" t="s">
        <v>1277</v>
      </c>
      <c r="T210" s="15" t="s">
        <v>482</v>
      </c>
      <c r="U210" s="9" t="s">
        <v>826</v>
      </c>
      <c r="V210" s="15" t="s">
        <v>1056</v>
      </c>
      <c r="W210" s="28" t="s">
        <v>1057</v>
      </c>
      <c r="X210" s="41" t="s">
        <v>1058</v>
      </c>
      <c r="Y210" s="107">
        <f t="shared" si="13"/>
        <v>20</v>
      </c>
      <c r="Z210" s="106">
        <f t="shared" si="14"/>
        <v>40</v>
      </c>
      <c r="AA210" s="104">
        <v>1</v>
      </c>
      <c r="AB210" s="81"/>
      <c r="AC210" s="81"/>
      <c r="AD210" s="14"/>
      <c r="AE210" s="14"/>
      <c r="AF210" s="13"/>
    </row>
    <row r="211" spans="1:32" s="10" customFormat="1" ht="72" x14ac:dyDescent="0.3">
      <c r="A211" s="14">
        <v>208</v>
      </c>
      <c r="B211" s="8">
        <v>16196</v>
      </c>
      <c r="C211" s="9" t="s">
        <v>1051</v>
      </c>
      <c r="D211" s="8">
        <v>5.89</v>
      </c>
      <c r="E211" s="8">
        <v>13.393000000000001</v>
      </c>
      <c r="F211" s="8">
        <f t="shared" si="15"/>
        <v>7.503000000000001</v>
      </c>
      <c r="G211" s="38" t="s">
        <v>901</v>
      </c>
      <c r="H211" s="8" t="s">
        <v>902</v>
      </c>
      <c r="I211" s="9" t="s">
        <v>923</v>
      </c>
      <c r="J211" s="8" t="s">
        <v>403</v>
      </c>
      <c r="K211" s="14">
        <v>40</v>
      </c>
      <c r="L211" s="14">
        <v>60</v>
      </c>
      <c r="M211" s="14">
        <v>96</v>
      </c>
      <c r="N211" s="14">
        <v>4</v>
      </c>
      <c r="O211" s="14">
        <v>1</v>
      </c>
      <c r="P211" s="14">
        <v>0</v>
      </c>
      <c r="Q211" s="11">
        <v>38</v>
      </c>
      <c r="R211" s="25"/>
      <c r="S211" s="32" t="s">
        <v>492</v>
      </c>
      <c r="T211" s="15" t="s">
        <v>482</v>
      </c>
      <c r="U211" s="9" t="s">
        <v>1059</v>
      </c>
      <c r="V211" s="15" t="s">
        <v>537</v>
      </c>
      <c r="W211" s="28" t="s">
        <v>1060</v>
      </c>
      <c r="X211" s="41" t="s">
        <v>1058</v>
      </c>
      <c r="Y211" s="107">
        <f t="shared" si="13"/>
        <v>0</v>
      </c>
      <c r="Z211" s="106">
        <f t="shared" si="14"/>
        <v>38</v>
      </c>
      <c r="AA211" s="105"/>
      <c r="AB211" s="81"/>
      <c r="AC211" s="81">
        <v>1</v>
      </c>
      <c r="AD211" s="14"/>
      <c r="AE211" s="14"/>
      <c r="AF211" s="13"/>
    </row>
    <row r="212" spans="1:32" s="10" customFormat="1" ht="43.2" x14ac:dyDescent="0.3">
      <c r="A212" s="14">
        <v>209</v>
      </c>
      <c r="B212" s="8">
        <v>25171</v>
      </c>
      <c r="C212" s="9" t="s">
        <v>157</v>
      </c>
      <c r="D212" s="8">
        <v>4.4539999999999997</v>
      </c>
      <c r="E212" s="8">
        <v>8.3309999999999995</v>
      </c>
      <c r="F212" s="8">
        <f t="shared" si="15"/>
        <v>3.8769999999999998</v>
      </c>
      <c r="G212" s="43" t="s">
        <v>24</v>
      </c>
      <c r="H212" s="9" t="s">
        <v>280</v>
      </c>
      <c r="I212" s="9" t="s">
        <v>309</v>
      </c>
      <c r="J212" s="34" t="s">
        <v>431</v>
      </c>
      <c r="K212" s="14">
        <v>20</v>
      </c>
      <c r="L212" s="14">
        <v>0</v>
      </c>
      <c r="M212" s="14">
        <v>100</v>
      </c>
      <c r="N212" s="14">
        <v>9</v>
      </c>
      <c r="O212" s="14">
        <v>2</v>
      </c>
      <c r="P212" s="14">
        <v>10</v>
      </c>
      <c r="Q212" s="11">
        <v>38</v>
      </c>
      <c r="R212" s="25"/>
      <c r="S212" s="32" t="s">
        <v>480</v>
      </c>
      <c r="T212" s="15" t="s">
        <v>482</v>
      </c>
      <c r="U212" s="9" t="s">
        <v>797</v>
      </c>
      <c r="V212" s="15" t="s">
        <v>498</v>
      </c>
      <c r="W212" s="28" t="s">
        <v>640</v>
      </c>
      <c r="X212" s="9"/>
      <c r="Y212" s="107">
        <f t="shared" si="13"/>
        <v>10</v>
      </c>
      <c r="Z212" s="106">
        <f t="shared" si="14"/>
        <v>38</v>
      </c>
      <c r="AA212" s="105"/>
      <c r="AB212" s="81">
        <v>1</v>
      </c>
      <c r="AC212" s="81"/>
      <c r="AD212" s="14"/>
      <c r="AE212" s="14"/>
      <c r="AF212" s="13"/>
    </row>
    <row r="213" spans="1:32" s="10" customFormat="1" ht="43.2" x14ac:dyDescent="0.3">
      <c r="A213" s="14">
        <v>210</v>
      </c>
      <c r="B213" s="8">
        <v>25210</v>
      </c>
      <c r="C213" s="9" t="s">
        <v>158</v>
      </c>
      <c r="D213" s="8">
        <v>1.359</v>
      </c>
      <c r="E213" s="8">
        <v>4.1820000000000004</v>
      </c>
      <c r="F213" s="8">
        <f t="shared" si="15"/>
        <v>2.8230000000000004</v>
      </c>
      <c r="G213" s="43" t="s">
        <v>24</v>
      </c>
      <c r="H213" s="9" t="s">
        <v>280</v>
      </c>
      <c r="I213" s="9" t="s">
        <v>309</v>
      </c>
      <c r="J213" s="15" t="s">
        <v>452</v>
      </c>
      <c r="K213" s="14">
        <v>73</v>
      </c>
      <c r="L213" s="14">
        <v>87</v>
      </c>
      <c r="M213" s="14">
        <v>0</v>
      </c>
      <c r="N213" s="14">
        <v>30</v>
      </c>
      <c r="O213" s="14">
        <v>6</v>
      </c>
      <c r="P213" s="14">
        <v>0</v>
      </c>
      <c r="Q213" s="11">
        <v>38</v>
      </c>
      <c r="R213" s="25"/>
      <c r="S213" s="32" t="s">
        <v>492</v>
      </c>
      <c r="T213" s="15" t="s">
        <v>482</v>
      </c>
      <c r="U213" s="9" t="s">
        <v>844</v>
      </c>
      <c r="V213" s="15" t="s">
        <v>567</v>
      </c>
      <c r="W213" s="28" t="s">
        <v>640</v>
      </c>
      <c r="X213" s="9"/>
      <c r="Y213" s="107">
        <f t="shared" si="13"/>
        <v>0</v>
      </c>
      <c r="Z213" s="106">
        <f t="shared" si="14"/>
        <v>38</v>
      </c>
      <c r="AA213" s="105"/>
      <c r="AB213" s="81"/>
      <c r="AC213" s="81">
        <v>1</v>
      </c>
      <c r="AD213" s="14"/>
      <c r="AE213" s="14"/>
      <c r="AF213" s="13"/>
    </row>
    <row r="214" spans="1:32" s="10" customFormat="1" ht="43.2" x14ac:dyDescent="0.3">
      <c r="A214" s="14">
        <v>211</v>
      </c>
      <c r="B214" s="8">
        <v>14225</v>
      </c>
      <c r="C214" s="9" t="s">
        <v>159</v>
      </c>
      <c r="D214" s="8">
        <v>0</v>
      </c>
      <c r="E214" s="8">
        <v>3.8210000000000002</v>
      </c>
      <c r="F214" s="8">
        <f t="shared" si="15"/>
        <v>3.8210000000000002</v>
      </c>
      <c r="G214" s="43" t="s">
        <v>24</v>
      </c>
      <c r="H214" s="9" t="s">
        <v>282</v>
      </c>
      <c r="I214" s="9" t="s">
        <v>311</v>
      </c>
      <c r="J214" s="15" t="s">
        <v>439</v>
      </c>
      <c r="K214" s="14">
        <v>36</v>
      </c>
      <c r="L214" s="46">
        <v>100</v>
      </c>
      <c r="M214" s="14">
        <v>0</v>
      </c>
      <c r="N214" s="14">
        <v>17</v>
      </c>
      <c r="O214" s="14">
        <v>12</v>
      </c>
      <c r="P214" s="14">
        <v>10</v>
      </c>
      <c r="Q214" s="11">
        <v>37</v>
      </c>
      <c r="R214" s="25"/>
      <c r="S214" s="32" t="s">
        <v>480</v>
      </c>
      <c r="T214" s="15" t="s">
        <v>482</v>
      </c>
      <c r="U214" s="9" t="s">
        <v>842</v>
      </c>
      <c r="V214" s="15" t="s">
        <v>568</v>
      </c>
      <c r="W214" s="28" t="s">
        <v>711</v>
      </c>
      <c r="X214" s="9"/>
      <c r="Y214" s="107">
        <f t="shared" si="13"/>
        <v>10</v>
      </c>
      <c r="Z214" s="106">
        <f t="shared" si="14"/>
        <v>37</v>
      </c>
      <c r="AA214" s="105"/>
      <c r="AB214" s="81">
        <v>1</v>
      </c>
      <c r="AC214" s="81"/>
      <c r="AD214" s="14"/>
      <c r="AE214" s="14"/>
      <c r="AF214" s="13"/>
    </row>
    <row r="215" spans="1:32" s="10" customFormat="1" ht="43.2" x14ac:dyDescent="0.3">
      <c r="A215" s="14">
        <v>212</v>
      </c>
      <c r="B215" s="8">
        <v>15156</v>
      </c>
      <c r="C215" s="9" t="s">
        <v>160</v>
      </c>
      <c r="D215" s="8">
        <v>21.27</v>
      </c>
      <c r="E215" s="8">
        <v>27.157</v>
      </c>
      <c r="F215" s="8">
        <f t="shared" si="15"/>
        <v>5.8870000000000005</v>
      </c>
      <c r="G215" s="36" t="s">
        <v>44</v>
      </c>
      <c r="H215" s="9" t="s">
        <v>283</v>
      </c>
      <c r="I215" s="9" t="s">
        <v>315</v>
      </c>
      <c r="J215" s="15" t="s">
        <v>382</v>
      </c>
      <c r="K215" s="14">
        <v>31</v>
      </c>
      <c r="L215" s="14">
        <v>47</v>
      </c>
      <c r="M215" s="14">
        <v>100</v>
      </c>
      <c r="N215" s="14">
        <v>13</v>
      </c>
      <c r="O215" s="14">
        <v>3</v>
      </c>
      <c r="P215" s="46">
        <v>0</v>
      </c>
      <c r="Q215" s="11">
        <v>37</v>
      </c>
      <c r="R215" s="25"/>
      <c r="S215" s="45" t="s">
        <v>489</v>
      </c>
      <c r="T215" s="45" t="s">
        <v>489</v>
      </c>
      <c r="U215" s="9" t="s">
        <v>845</v>
      </c>
      <c r="V215" s="15" t="s">
        <v>498</v>
      </c>
      <c r="W215" s="28" t="s">
        <v>712</v>
      </c>
      <c r="X215" s="9"/>
      <c r="Y215" s="107" t="b">
        <f t="shared" si="13"/>
        <v>0</v>
      </c>
      <c r="Z215" s="106">
        <f t="shared" si="14"/>
        <v>37</v>
      </c>
      <c r="AA215" s="105"/>
      <c r="AB215" s="81"/>
      <c r="AC215" s="81"/>
      <c r="AD215" s="14"/>
      <c r="AE215" s="14"/>
      <c r="AF215" s="13"/>
    </row>
    <row r="216" spans="1:32" s="10" customFormat="1" ht="28.8" x14ac:dyDescent="0.3">
      <c r="A216" s="14">
        <v>213</v>
      </c>
      <c r="B216" s="8">
        <v>15210</v>
      </c>
      <c r="C216" s="9" t="s">
        <v>161</v>
      </c>
      <c r="D216" s="8">
        <v>0</v>
      </c>
      <c r="E216" s="8">
        <v>2.718</v>
      </c>
      <c r="F216" s="8">
        <f t="shared" si="15"/>
        <v>2.718</v>
      </c>
      <c r="G216" s="36" t="s">
        <v>44</v>
      </c>
      <c r="H216" s="9" t="s">
        <v>283</v>
      </c>
      <c r="I216" s="9" t="s">
        <v>340</v>
      </c>
      <c r="J216" s="15" t="s">
        <v>382</v>
      </c>
      <c r="K216" s="14">
        <v>31</v>
      </c>
      <c r="L216" s="14">
        <v>27</v>
      </c>
      <c r="M216" s="14">
        <v>100</v>
      </c>
      <c r="N216" s="14">
        <v>21</v>
      </c>
      <c r="O216" s="14">
        <v>6</v>
      </c>
      <c r="P216" s="46">
        <v>0</v>
      </c>
      <c r="Q216" s="11">
        <v>37</v>
      </c>
      <c r="R216" s="25"/>
      <c r="S216" s="45" t="s">
        <v>489</v>
      </c>
      <c r="T216" s="45" t="s">
        <v>489</v>
      </c>
      <c r="U216" s="9" t="s">
        <v>773</v>
      </c>
      <c r="V216" s="15" t="s">
        <v>569</v>
      </c>
      <c r="W216" s="28" t="s">
        <v>653</v>
      </c>
      <c r="X216" s="9"/>
      <c r="Y216" s="107" t="b">
        <f t="shared" si="13"/>
        <v>0</v>
      </c>
      <c r="Z216" s="106">
        <f t="shared" si="14"/>
        <v>37</v>
      </c>
      <c r="AA216" s="105"/>
      <c r="AB216" s="81"/>
      <c r="AC216" s="81"/>
      <c r="AD216" s="14"/>
      <c r="AE216" s="14"/>
      <c r="AF216" s="13"/>
    </row>
    <row r="217" spans="1:32" s="10" customFormat="1" ht="100.8" x14ac:dyDescent="0.3">
      <c r="A217" s="14">
        <v>214</v>
      </c>
      <c r="B217" s="8">
        <v>20187</v>
      </c>
      <c r="C217" s="9" t="s">
        <v>1061</v>
      </c>
      <c r="D217" s="8">
        <v>1.607</v>
      </c>
      <c r="E217" s="8">
        <v>5.1349999999999998</v>
      </c>
      <c r="F217" s="8">
        <f t="shared" si="15"/>
        <v>3.5279999999999996</v>
      </c>
      <c r="G217" s="39" t="s">
        <v>918</v>
      </c>
      <c r="H217" s="8" t="s">
        <v>919</v>
      </c>
      <c r="I217" s="9" t="s">
        <v>928</v>
      </c>
      <c r="J217" s="9" t="s">
        <v>374</v>
      </c>
      <c r="K217" s="14">
        <v>45</v>
      </c>
      <c r="L217" s="14">
        <v>53</v>
      </c>
      <c r="M217" s="14">
        <v>0</v>
      </c>
      <c r="N217" s="14">
        <v>35</v>
      </c>
      <c r="O217" s="14">
        <v>5</v>
      </c>
      <c r="P217" s="14">
        <v>10</v>
      </c>
      <c r="Q217" s="11">
        <v>37</v>
      </c>
      <c r="R217" s="25"/>
      <c r="S217" s="32" t="s">
        <v>480</v>
      </c>
      <c r="T217" s="15" t="s">
        <v>482</v>
      </c>
      <c r="U217" s="9" t="s">
        <v>1062</v>
      </c>
      <c r="V217" s="15" t="s">
        <v>498</v>
      </c>
      <c r="W217" s="28" t="s">
        <v>1063</v>
      </c>
      <c r="X217" s="9"/>
      <c r="Y217" s="107">
        <f t="shared" si="13"/>
        <v>10</v>
      </c>
      <c r="Z217" s="106">
        <f t="shared" si="14"/>
        <v>37</v>
      </c>
      <c r="AA217" s="105"/>
      <c r="AB217" s="81">
        <v>1</v>
      </c>
      <c r="AC217" s="81"/>
      <c r="AD217" s="14"/>
      <c r="AE217" s="14"/>
      <c r="AF217" s="13"/>
    </row>
    <row r="218" spans="1:32" s="10" customFormat="1" ht="28.8" x14ac:dyDescent="0.3">
      <c r="A218" s="14">
        <v>215</v>
      </c>
      <c r="B218" s="8">
        <v>22116</v>
      </c>
      <c r="C218" s="9" t="s">
        <v>162</v>
      </c>
      <c r="D218" s="8">
        <v>3.5000000000000003E-2</v>
      </c>
      <c r="E218" s="8">
        <v>3.6389999999999998</v>
      </c>
      <c r="F218" s="8">
        <f t="shared" si="15"/>
        <v>3.6039999999999996</v>
      </c>
      <c r="G218" s="43" t="s">
        <v>24</v>
      </c>
      <c r="H218" s="9" t="s">
        <v>281</v>
      </c>
      <c r="I218" s="9" t="s">
        <v>310</v>
      </c>
      <c r="J218" s="15" t="s">
        <v>372</v>
      </c>
      <c r="K218" s="14">
        <v>47</v>
      </c>
      <c r="L218" s="14">
        <v>53</v>
      </c>
      <c r="M218" s="14">
        <v>0</v>
      </c>
      <c r="N218" s="14">
        <v>19</v>
      </c>
      <c r="O218" s="14">
        <v>17</v>
      </c>
      <c r="P218" s="14">
        <v>10</v>
      </c>
      <c r="Q218" s="11">
        <v>37</v>
      </c>
      <c r="R218" s="25"/>
      <c r="S218" s="32" t="s">
        <v>480</v>
      </c>
      <c r="T218" s="15" t="s">
        <v>482</v>
      </c>
      <c r="U218" s="9" t="s">
        <v>770</v>
      </c>
      <c r="V218" s="15" t="s">
        <v>498</v>
      </c>
      <c r="W218" s="28" t="s">
        <v>653</v>
      </c>
      <c r="X218" s="9"/>
      <c r="Y218" s="107">
        <f t="shared" si="13"/>
        <v>10</v>
      </c>
      <c r="Z218" s="106">
        <f t="shared" si="14"/>
        <v>37</v>
      </c>
      <c r="AA218" s="105"/>
      <c r="AB218" s="81">
        <v>1</v>
      </c>
      <c r="AC218" s="81"/>
      <c r="AD218" s="14"/>
      <c r="AE218" s="14"/>
      <c r="AF218" s="13"/>
    </row>
    <row r="219" spans="1:32" s="10" customFormat="1" ht="28.8" x14ac:dyDescent="0.3">
      <c r="A219" s="14">
        <v>216</v>
      </c>
      <c r="B219" s="8">
        <v>23106</v>
      </c>
      <c r="C219" s="9" t="s">
        <v>112</v>
      </c>
      <c r="D219" s="8">
        <v>3.5999999999999997E-2</v>
      </c>
      <c r="E219" s="8">
        <v>2.4609999999999999</v>
      </c>
      <c r="F219" s="8">
        <f t="shared" si="15"/>
        <v>2.4249999999999998</v>
      </c>
      <c r="G219" s="43" t="s">
        <v>24</v>
      </c>
      <c r="H219" s="9" t="s">
        <v>279</v>
      </c>
      <c r="I219" s="9" t="s">
        <v>319</v>
      </c>
      <c r="J219" s="15" t="s">
        <v>425</v>
      </c>
      <c r="K219" s="14">
        <v>39</v>
      </c>
      <c r="L219" s="14">
        <v>80</v>
      </c>
      <c r="M219" s="14">
        <v>0</v>
      </c>
      <c r="N219" s="14">
        <v>31</v>
      </c>
      <c r="O219" s="14">
        <v>4</v>
      </c>
      <c r="P219" s="14">
        <v>10</v>
      </c>
      <c r="Q219" s="11">
        <v>37</v>
      </c>
      <c r="R219" s="25"/>
      <c r="S219" s="32" t="s">
        <v>480</v>
      </c>
      <c r="T219" s="15" t="s">
        <v>482</v>
      </c>
      <c r="U219" s="9" t="s">
        <v>770</v>
      </c>
      <c r="V219" s="15" t="s">
        <v>570</v>
      </c>
      <c r="W219" s="28" t="s">
        <v>653</v>
      </c>
      <c r="X219" s="9"/>
      <c r="Y219" s="107">
        <f t="shared" si="13"/>
        <v>10</v>
      </c>
      <c r="Z219" s="106">
        <f t="shared" si="14"/>
        <v>37</v>
      </c>
      <c r="AA219" s="105"/>
      <c r="AB219" s="81">
        <v>1</v>
      </c>
      <c r="AC219" s="81"/>
      <c r="AD219" s="14"/>
      <c r="AE219" s="14"/>
      <c r="AF219" s="13"/>
    </row>
    <row r="220" spans="1:32" s="10" customFormat="1" ht="28.8" x14ac:dyDescent="0.3">
      <c r="A220" s="14">
        <v>217</v>
      </c>
      <c r="B220" s="8">
        <v>23177</v>
      </c>
      <c r="C220" s="9" t="s">
        <v>163</v>
      </c>
      <c r="D220" s="8">
        <v>4.101</v>
      </c>
      <c r="E220" s="8">
        <v>6.6079999999999997</v>
      </c>
      <c r="F220" s="8">
        <f t="shared" si="15"/>
        <v>2.5069999999999997</v>
      </c>
      <c r="G220" s="43" t="s">
        <v>24</v>
      </c>
      <c r="H220" s="9" t="s">
        <v>279</v>
      </c>
      <c r="I220" s="9" t="s">
        <v>303</v>
      </c>
      <c r="J220" s="34" t="s">
        <v>408</v>
      </c>
      <c r="K220" s="14">
        <v>24</v>
      </c>
      <c r="L220" s="14">
        <v>53</v>
      </c>
      <c r="M220" s="14">
        <v>100</v>
      </c>
      <c r="N220" s="14">
        <v>18</v>
      </c>
      <c r="O220" s="14">
        <v>5</v>
      </c>
      <c r="P220" s="14">
        <v>0</v>
      </c>
      <c r="Q220" s="11">
        <v>37</v>
      </c>
      <c r="R220" s="25"/>
      <c r="S220" s="34" t="s">
        <v>492</v>
      </c>
      <c r="T220" s="34" t="s">
        <v>482</v>
      </c>
      <c r="U220" s="9" t="s">
        <v>846</v>
      </c>
      <c r="V220" s="15" t="s">
        <v>571</v>
      </c>
      <c r="W220" s="28" t="s">
        <v>680</v>
      </c>
      <c r="X220" s="9"/>
      <c r="Y220" s="107">
        <f t="shared" si="13"/>
        <v>0</v>
      </c>
      <c r="Z220" s="106">
        <f t="shared" si="14"/>
        <v>37</v>
      </c>
      <c r="AA220" s="105"/>
      <c r="AB220" s="81"/>
      <c r="AC220" s="81">
        <v>1</v>
      </c>
      <c r="AD220" s="14"/>
      <c r="AE220" s="14"/>
      <c r="AF220" s="13"/>
    </row>
    <row r="221" spans="1:32" s="10" customFormat="1" ht="28.8" x14ac:dyDescent="0.3">
      <c r="A221" s="14">
        <v>218</v>
      </c>
      <c r="B221" s="8">
        <v>25128</v>
      </c>
      <c r="C221" s="9" t="s">
        <v>48</v>
      </c>
      <c r="D221" s="8">
        <v>4.4870000000000001</v>
      </c>
      <c r="E221" s="8">
        <v>4.8499999999999996</v>
      </c>
      <c r="F221" s="8">
        <f t="shared" si="15"/>
        <v>0.36299999999999955</v>
      </c>
      <c r="G221" s="43" t="s">
        <v>24</v>
      </c>
      <c r="H221" s="9" t="s">
        <v>280</v>
      </c>
      <c r="I221" s="9" t="s">
        <v>309</v>
      </c>
      <c r="J221" s="15" t="s">
        <v>387</v>
      </c>
      <c r="K221" s="14">
        <v>26</v>
      </c>
      <c r="L221" s="14">
        <v>87</v>
      </c>
      <c r="M221" s="14">
        <v>100</v>
      </c>
      <c r="N221" s="14">
        <v>0</v>
      </c>
      <c r="O221" s="14">
        <v>0</v>
      </c>
      <c r="P221" s="14">
        <v>0</v>
      </c>
      <c r="Q221" s="11">
        <v>37</v>
      </c>
      <c r="R221" s="25"/>
      <c r="S221" s="32" t="s">
        <v>492</v>
      </c>
      <c r="T221" s="15" t="s">
        <v>482</v>
      </c>
      <c r="U221" s="9" t="s">
        <v>489</v>
      </c>
      <c r="V221" s="15" t="s">
        <v>489</v>
      </c>
      <c r="W221" s="28" t="s">
        <v>713</v>
      </c>
      <c r="X221" s="9"/>
      <c r="Y221" s="107">
        <f t="shared" si="13"/>
        <v>0</v>
      </c>
      <c r="Z221" s="106">
        <f t="shared" si="14"/>
        <v>37</v>
      </c>
      <c r="AA221" s="105"/>
      <c r="AB221" s="81"/>
      <c r="AC221" s="81">
        <v>1</v>
      </c>
      <c r="AD221" s="14"/>
      <c r="AE221" s="14"/>
      <c r="AF221" s="13"/>
    </row>
    <row r="222" spans="1:32" s="10" customFormat="1" ht="28.8" x14ac:dyDescent="0.3">
      <c r="A222" s="14">
        <v>219</v>
      </c>
      <c r="B222" s="8">
        <v>14106</v>
      </c>
      <c r="C222" s="9" t="s">
        <v>164</v>
      </c>
      <c r="D222" s="8">
        <v>2.6560000000000001</v>
      </c>
      <c r="E222" s="8">
        <v>7.8819999999999997</v>
      </c>
      <c r="F222" s="8">
        <f t="shared" si="15"/>
        <v>5.2259999999999991</v>
      </c>
      <c r="G222" s="43" t="s">
        <v>24</v>
      </c>
      <c r="H222" s="9" t="s">
        <v>281</v>
      </c>
      <c r="I222" s="9" t="s">
        <v>313</v>
      </c>
      <c r="J222" s="15" t="s">
        <v>387</v>
      </c>
      <c r="K222" s="14">
        <v>26</v>
      </c>
      <c r="L222" s="14">
        <v>47</v>
      </c>
      <c r="M222" s="46">
        <v>100</v>
      </c>
      <c r="N222" s="14">
        <v>13</v>
      </c>
      <c r="O222" s="14">
        <v>3</v>
      </c>
      <c r="P222" s="46">
        <v>0</v>
      </c>
      <c r="Q222" s="11">
        <v>36</v>
      </c>
      <c r="R222" s="25"/>
      <c r="S222" s="45" t="s">
        <v>489</v>
      </c>
      <c r="T222" s="45" t="s">
        <v>489</v>
      </c>
      <c r="U222" s="9" t="s">
        <v>822</v>
      </c>
      <c r="V222" s="15" t="s">
        <v>572</v>
      </c>
      <c r="W222" s="28" t="s">
        <v>640</v>
      </c>
      <c r="X222" s="9"/>
      <c r="Y222" s="107" t="b">
        <f t="shared" si="13"/>
        <v>0</v>
      </c>
      <c r="Z222" s="106">
        <f t="shared" si="14"/>
        <v>36</v>
      </c>
      <c r="AA222" s="105"/>
      <c r="AB222" s="81"/>
      <c r="AC222" s="81"/>
      <c r="AD222" s="14"/>
      <c r="AE222" s="14"/>
      <c r="AF222" s="13"/>
    </row>
    <row r="223" spans="1:32" s="10" customFormat="1" ht="57.6" x14ac:dyDescent="0.3">
      <c r="A223" s="14">
        <v>220</v>
      </c>
      <c r="B223" s="8">
        <v>14175</v>
      </c>
      <c r="C223" s="9" t="s">
        <v>142</v>
      </c>
      <c r="D223" s="8">
        <v>0.23400000000000001</v>
      </c>
      <c r="E223" s="8">
        <v>7.4550000000000001</v>
      </c>
      <c r="F223" s="8">
        <f t="shared" si="15"/>
        <v>7.2210000000000001</v>
      </c>
      <c r="G223" s="43" t="s">
        <v>24</v>
      </c>
      <c r="H223" s="9" t="s">
        <v>282</v>
      </c>
      <c r="I223" s="9" t="s">
        <v>314</v>
      </c>
      <c r="J223" s="35" t="s">
        <v>453</v>
      </c>
      <c r="K223" s="14">
        <v>22</v>
      </c>
      <c r="L223" s="14">
        <v>60</v>
      </c>
      <c r="M223" s="14">
        <v>0</v>
      </c>
      <c r="N223" s="14">
        <v>9</v>
      </c>
      <c r="O223" s="14">
        <v>6</v>
      </c>
      <c r="P223" s="14">
        <v>20</v>
      </c>
      <c r="Q223" s="11">
        <v>36</v>
      </c>
      <c r="R223" s="25"/>
      <c r="S223" s="32" t="s">
        <v>454</v>
      </c>
      <c r="T223" s="15" t="s">
        <v>482</v>
      </c>
      <c r="U223" s="9" t="s">
        <v>812</v>
      </c>
      <c r="V223" s="15" t="s">
        <v>573</v>
      </c>
      <c r="W223" s="28" t="s">
        <v>714</v>
      </c>
      <c r="X223" s="9" t="s">
        <v>898</v>
      </c>
      <c r="Y223" s="107">
        <f t="shared" si="13"/>
        <v>20</v>
      </c>
      <c r="Z223" s="106">
        <f t="shared" si="14"/>
        <v>36</v>
      </c>
      <c r="AA223" s="104">
        <v>1</v>
      </c>
      <c r="AB223" s="81"/>
      <c r="AC223" s="81"/>
      <c r="AD223" s="14"/>
      <c r="AE223" s="14"/>
      <c r="AF223" s="13"/>
    </row>
    <row r="224" spans="1:32" s="10" customFormat="1" ht="86.4" x14ac:dyDescent="0.3">
      <c r="A224" s="14">
        <v>221</v>
      </c>
      <c r="B224" s="8">
        <v>18214</v>
      </c>
      <c r="C224" s="9" t="s">
        <v>165</v>
      </c>
      <c r="D224" s="8">
        <v>3.5000000000000003E-2</v>
      </c>
      <c r="E224" s="8">
        <v>2.589</v>
      </c>
      <c r="F224" s="8">
        <f t="shared" si="15"/>
        <v>2.5539999999999998</v>
      </c>
      <c r="G224" s="43" t="s">
        <v>24</v>
      </c>
      <c r="H224" s="9" t="s">
        <v>280</v>
      </c>
      <c r="I224" s="9" t="s">
        <v>312</v>
      </c>
      <c r="J224" s="45" t="s">
        <v>454</v>
      </c>
      <c r="K224" s="14">
        <v>10</v>
      </c>
      <c r="L224" s="14">
        <v>0</v>
      </c>
      <c r="M224" s="14">
        <v>100</v>
      </c>
      <c r="N224" s="14">
        <v>6</v>
      </c>
      <c r="O224" s="14">
        <v>8</v>
      </c>
      <c r="P224" s="14">
        <v>10</v>
      </c>
      <c r="Q224" s="11">
        <v>36</v>
      </c>
      <c r="R224" s="25"/>
      <c r="S224" s="32" t="s">
        <v>480</v>
      </c>
      <c r="T224" s="15" t="s">
        <v>482</v>
      </c>
      <c r="U224" s="9" t="s">
        <v>847</v>
      </c>
      <c r="V224" s="15" t="s">
        <v>552</v>
      </c>
      <c r="W224" s="28" t="s">
        <v>640</v>
      </c>
      <c r="X224" s="68" t="s">
        <v>1283</v>
      </c>
      <c r="Y224" s="107">
        <f t="shared" si="13"/>
        <v>10</v>
      </c>
      <c r="Z224" s="106">
        <f t="shared" si="14"/>
        <v>36</v>
      </c>
      <c r="AA224" s="105"/>
      <c r="AB224" s="81">
        <v>1</v>
      </c>
      <c r="AC224" s="81"/>
      <c r="AD224" s="14"/>
      <c r="AE224" s="14"/>
      <c r="AF224" s="13"/>
    </row>
    <row r="225" spans="1:32" s="10" customFormat="1" ht="43.2" x14ac:dyDescent="0.3">
      <c r="A225" s="14">
        <v>222</v>
      </c>
      <c r="B225" s="8">
        <v>23155</v>
      </c>
      <c r="C225" s="9" t="s">
        <v>167</v>
      </c>
      <c r="D225" s="8">
        <v>0</v>
      </c>
      <c r="E225" s="8">
        <v>3.4750000000000001</v>
      </c>
      <c r="F225" s="8">
        <f t="shared" si="15"/>
        <v>3.4750000000000001</v>
      </c>
      <c r="G225" s="43" t="s">
        <v>24</v>
      </c>
      <c r="H225" s="9" t="s">
        <v>279</v>
      </c>
      <c r="I225" s="9" t="s">
        <v>303</v>
      </c>
      <c r="J225" s="34" t="s">
        <v>455</v>
      </c>
      <c r="K225" s="14">
        <v>21</v>
      </c>
      <c r="L225" s="14">
        <v>73</v>
      </c>
      <c r="M225" s="14">
        <v>100</v>
      </c>
      <c r="N225" s="14">
        <v>9</v>
      </c>
      <c r="O225" s="14">
        <v>4</v>
      </c>
      <c r="P225" s="14">
        <v>0</v>
      </c>
      <c r="Q225" s="11">
        <v>36</v>
      </c>
      <c r="R225" s="25"/>
      <c r="S225" s="34" t="s">
        <v>492</v>
      </c>
      <c r="T225" s="34" t="s">
        <v>482</v>
      </c>
      <c r="U225" s="9" t="s">
        <v>848</v>
      </c>
      <c r="V225" s="15" t="s">
        <v>498</v>
      </c>
      <c r="W225" s="28" t="s">
        <v>640</v>
      </c>
      <c r="X225" s="9"/>
      <c r="Y225" s="107">
        <f t="shared" si="13"/>
        <v>0</v>
      </c>
      <c r="Z225" s="106">
        <f t="shared" si="14"/>
        <v>36</v>
      </c>
      <c r="AA225" s="105"/>
      <c r="AB225" s="81"/>
      <c r="AC225" s="81">
        <v>1</v>
      </c>
      <c r="AD225" s="14"/>
      <c r="AE225" s="14"/>
      <c r="AF225" s="13"/>
    </row>
    <row r="226" spans="1:32" s="10" customFormat="1" ht="43.2" x14ac:dyDescent="0.3">
      <c r="A226" s="14">
        <v>223</v>
      </c>
      <c r="B226" s="8">
        <v>24181</v>
      </c>
      <c r="C226" s="9" t="s">
        <v>1064</v>
      </c>
      <c r="D226" s="8">
        <v>1.8839999999999999</v>
      </c>
      <c r="E226" s="8">
        <v>6.9240000000000004</v>
      </c>
      <c r="F226" s="8">
        <f t="shared" si="15"/>
        <v>5.0400000000000009</v>
      </c>
      <c r="G226" s="38" t="s">
        <v>901</v>
      </c>
      <c r="H226" s="8" t="s">
        <v>906</v>
      </c>
      <c r="I226" s="9" t="s">
        <v>997</v>
      </c>
      <c r="J226" s="8" t="s">
        <v>1065</v>
      </c>
      <c r="K226" s="14">
        <v>91</v>
      </c>
      <c r="L226" s="14">
        <v>67</v>
      </c>
      <c r="M226" s="14">
        <v>0</v>
      </c>
      <c r="N226" s="14">
        <v>5</v>
      </c>
      <c r="O226" s="14">
        <v>3</v>
      </c>
      <c r="P226" s="46">
        <v>0</v>
      </c>
      <c r="Q226" s="11">
        <v>36</v>
      </c>
      <c r="R226" s="25"/>
      <c r="S226" s="45" t="s">
        <v>489</v>
      </c>
      <c r="T226" s="45" t="s">
        <v>489</v>
      </c>
      <c r="U226" s="9" t="s">
        <v>800</v>
      </c>
      <c r="V226" s="15" t="s">
        <v>498</v>
      </c>
      <c r="W226" s="28" t="s">
        <v>643</v>
      </c>
      <c r="X226" s="9"/>
      <c r="Y226" s="107" t="b">
        <f t="shared" si="13"/>
        <v>0</v>
      </c>
      <c r="Z226" s="106">
        <f t="shared" si="14"/>
        <v>36</v>
      </c>
      <c r="AA226" s="105"/>
      <c r="AB226" s="81"/>
      <c r="AC226" s="81"/>
      <c r="AD226" s="14"/>
      <c r="AE226" s="14"/>
      <c r="AF226" s="13"/>
    </row>
    <row r="227" spans="1:32" s="10" customFormat="1" ht="129.6" x14ac:dyDescent="0.3">
      <c r="A227" s="14">
        <v>224</v>
      </c>
      <c r="B227" s="8">
        <v>25209</v>
      </c>
      <c r="C227" s="9" t="s">
        <v>168</v>
      </c>
      <c r="D227" s="8">
        <v>0</v>
      </c>
      <c r="E227" s="8">
        <v>3.871</v>
      </c>
      <c r="F227" s="8">
        <f t="shared" si="15"/>
        <v>3.871</v>
      </c>
      <c r="G227" s="43" t="s">
        <v>24</v>
      </c>
      <c r="H227" s="9" t="s">
        <v>280</v>
      </c>
      <c r="I227" s="9" t="s">
        <v>309</v>
      </c>
      <c r="J227" s="34" t="s">
        <v>417</v>
      </c>
      <c r="K227" s="14">
        <v>12</v>
      </c>
      <c r="L227" s="14">
        <v>0</v>
      </c>
      <c r="M227" s="14">
        <v>100</v>
      </c>
      <c r="N227" s="14">
        <v>11</v>
      </c>
      <c r="O227" s="14">
        <v>3</v>
      </c>
      <c r="P227" s="14">
        <v>10</v>
      </c>
      <c r="Q227" s="11">
        <v>36</v>
      </c>
      <c r="R227" s="25"/>
      <c r="S227" s="32" t="s">
        <v>480</v>
      </c>
      <c r="T227" s="15" t="s">
        <v>482</v>
      </c>
      <c r="U227" s="9" t="s">
        <v>844</v>
      </c>
      <c r="V227" s="15" t="s">
        <v>574</v>
      </c>
      <c r="W227" s="28" t="s">
        <v>715</v>
      </c>
      <c r="X227" s="68" t="s">
        <v>1304</v>
      </c>
      <c r="Y227" s="107">
        <f t="shared" si="13"/>
        <v>10</v>
      </c>
      <c r="Z227" s="106">
        <f t="shared" si="14"/>
        <v>36</v>
      </c>
      <c r="AA227" s="105"/>
      <c r="AB227" s="81">
        <v>1</v>
      </c>
      <c r="AC227" s="81"/>
      <c r="AD227" s="14"/>
      <c r="AE227" s="14"/>
      <c r="AF227" s="13"/>
    </row>
    <row r="228" spans="1:32" s="10" customFormat="1" ht="43.2" x14ac:dyDescent="0.3">
      <c r="A228" s="14">
        <v>225</v>
      </c>
      <c r="B228" s="8">
        <v>14117</v>
      </c>
      <c r="C228" s="9" t="s">
        <v>169</v>
      </c>
      <c r="D228" s="8">
        <v>0</v>
      </c>
      <c r="E228" s="8">
        <v>3.6819999999999999</v>
      </c>
      <c r="F228" s="8">
        <f t="shared" si="15"/>
        <v>3.6819999999999999</v>
      </c>
      <c r="G228" s="43" t="s">
        <v>24</v>
      </c>
      <c r="H228" s="9" t="s">
        <v>282</v>
      </c>
      <c r="I228" s="9" t="s">
        <v>311</v>
      </c>
      <c r="J228" s="15" t="s">
        <v>435</v>
      </c>
      <c r="K228" s="14">
        <v>34</v>
      </c>
      <c r="L228" s="14">
        <v>100</v>
      </c>
      <c r="M228" s="14">
        <v>0</v>
      </c>
      <c r="N228" s="14">
        <v>18</v>
      </c>
      <c r="O228" s="14">
        <v>6</v>
      </c>
      <c r="P228" s="14">
        <v>10</v>
      </c>
      <c r="Q228" s="11">
        <v>35</v>
      </c>
      <c r="R228" s="25"/>
      <c r="S228" s="32" t="s">
        <v>480</v>
      </c>
      <c r="T228" s="15" t="s">
        <v>482</v>
      </c>
      <c r="U228" s="9" t="s">
        <v>849</v>
      </c>
      <c r="V228" s="15" t="s">
        <v>575</v>
      </c>
      <c r="W228" s="28" t="s">
        <v>658</v>
      </c>
      <c r="X228" s="9"/>
      <c r="Y228" s="107">
        <f t="shared" si="13"/>
        <v>10</v>
      </c>
      <c r="Z228" s="106">
        <f t="shared" si="14"/>
        <v>35</v>
      </c>
      <c r="AA228" s="105"/>
      <c r="AB228" s="81">
        <v>1</v>
      </c>
      <c r="AC228" s="81"/>
      <c r="AD228" s="14"/>
      <c r="AE228" s="14"/>
      <c r="AF228" s="13"/>
    </row>
    <row r="229" spans="1:32" s="10" customFormat="1" ht="28.8" x14ac:dyDescent="0.3">
      <c r="A229" s="14">
        <v>226</v>
      </c>
      <c r="B229" s="8">
        <v>15119</v>
      </c>
      <c r="C229" s="9" t="s">
        <v>170</v>
      </c>
      <c r="D229" s="8">
        <v>4.3129999999999997</v>
      </c>
      <c r="E229" s="8">
        <v>8.1140000000000008</v>
      </c>
      <c r="F229" s="8">
        <f t="shared" si="15"/>
        <v>3.801000000000001</v>
      </c>
      <c r="G229" s="37" t="s">
        <v>44</v>
      </c>
      <c r="H229" s="9" t="s">
        <v>283</v>
      </c>
      <c r="I229" s="9" t="s">
        <v>315</v>
      </c>
      <c r="J229" s="15" t="s">
        <v>394</v>
      </c>
      <c r="K229" s="14">
        <v>45</v>
      </c>
      <c r="L229" s="14">
        <v>67</v>
      </c>
      <c r="M229" s="14">
        <v>0</v>
      </c>
      <c r="N229" s="14">
        <v>25</v>
      </c>
      <c r="O229" s="14">
        <v>1</v>
      </c>
      <c r="P229" s="14">
        <v>10</v>
      </c>
      <c r="Q229" s="11">
        <v>35</v>
      </c>
      <c r="R229" s="25"/>
      <c r="S229" s="32" t="s">
        <v>480</v>
      </c>
      <c r="T229" s="15" t="s">
        <v>482</v>
      </c>
      <c r="U229" s="9" t="s">
        <v>822</v>
      </c>
      <c r="V229" s="15" t="s">
        <v>500</v>
      </c>
      <c r="W229" s="28" t="s">
        <v>653</v>
      </c>
      <c r="X229" s="9"/>
      <c r="Y229" s="107">
        <f t="shared" si="13"/>
        <v>10</v>
      </c>
      <c r="Z229" s="106">
        <f t="shared" si="14"/>
        <v>35</v>
      </c>
      <c r="AA229" s="105"/>
      <c r="AB229" s="81">
        <v>1</v>
      </c>
      <c r="AC229" s="81"/>
      <c r="AD229" s="14"/>
      <c r="AE229" s="14"/>
      <c r="AF229" s="13"/>
    </row>
    <row r="230" spans="1:32" s="10" customFormat="1" ht="72" x14ac:dyDescent="0.3">
      <c r="A230" s="14">
        <v>227</v>
      </c>
      <c r="B230" s="8">
        <v>16109</v>
      </c>
      <c r="C230" s="9" t="s">
        <v>1066</v>
      </c>
      <c r="D230" s="8">
        <v>0.109</v>
      </c>
      <c r="E230" s="8">
        <v>7.0529999999999999</v>
      </c>
      <c r="F230" s="8">
        <f t="shared" si="15"/>
        <v>6.944</v>
      </c>
      <c r="G230" s="38" t="s">
        <v>901</v>
      </c>
      <c r="H230" s="8" t="s">
        <v>1046</v>
      </c>
      <c r="I230" s="9" t="s">
        <v>1067</v>
      </c>
      <c r="J230" s="8" t="s">
        <v>401</v>
      </c>
      <c r="K230" s="14">
        <v>33</v>
      </c>
      <c r="L230" s="14">
        <v>27</v>
      </c>
      <c r="M230" s="14">
        <v>100</v>
      </c>
      <c r="N230" s="14">
        <v>12</v>
      </c>
      <c r="O230" s="14">
        <v>2</v>
      </c>
      <c r="P230" s="46">
        <v>0</v>
      </c>
      <c r="Q230" s="11">
        <v>35</v>
      </c>
      <c r="R230" s="25"/>
      <c r="S230" s="45" t="s">
        <v>489</v>
      </c>
      <c r="T230" s="45" t="s">
        <v>489</v>
      </c>
      <c r="U230" s="9" t="s">
        <v>795</v>
      </c>
      <c r="V230" s="15" t="s">
        <v>598</v>
      </c>
      <c r="W230" s="28" t="s">
        <v>1068</v>
      </c>
      <c r="X230" s="9"/>
      <c r="Y230" s="107" t="b">
        <f t="shared" si="13"/>
        <v>0</v>
      </c>
      <c r="Z230" s="106">
        <f t="shared" si="14"/>
        <v>35</v>
      </c>
      <c r="AA230" s="105"/>
      <c r="AB230" s="81"/>
      <c r="AC230" s="81"/>
      <c r="AD230" s="14"/>
      <c r="AE230" s="14"/>
      <c r="AF230" s="13"/>
    </row>
    <row r="231" spans="1:32" s="10" customFormat="1" ht="43.2" x14ac:dyDescent="0.3">
      <c r="A231" s="14">
        <v>228</v>
      </c>
      <c r="B231" s="8">
        <v>16109</v>
      </c>
      <c r="C231" s="9" t="s">
        <v>1066</v>
      </c>
      <c r="D231" s="8">
        <v>7.0990000000000002</v>
      </c>
      <c r="E231" s="8">
        <v>10.359</v>
      </c>
      <c r="F231" s="8">
        <f t="shared" ref="F231:F246" si="16">E231-D231</f>
        <v>3.26</v>
      </c>
      <c r="G231" s="38" t="s">
        <v>901</v>
      </c>
      <c r="H231" s="8" t="s">
        <v>1046</v>
      </c>
      <c r="I231" s="9" t="s">
        <v>1069</v>
      </c>
      <c r="J231" s="8" t="s">
        <v>401</v>
      </c>
      <c r="K231" s="14">
        <v>33</v>
      </c>
      <c r="L231" s="14">
        <v>27</v>
      </c>
      <c r="M231" s="14">
        <v>100</v>
      </c>
      <c r="N231" s="14">
        <v>9</v>
      </c>
      <c r="O231" s="14">
        <v>3</v>
      </c>
      <c r="P231" s="46">
        <v>0</v>
      </c>
      <c r="Q231" s="11">
        <v>35</v>
      </c>
      <c r="R231" s="25"/>
      <c r="S231" s="45" t="s">
        <v>489</v>
      </c>
      <c r="T231" s="45" t="s">
        <v>489</v>
      </c>
      <c r="U231" s="9" t="s">
        <v>885</v>
      </c>
      <c r="V231" s="15" t="s">
        <v>619</v>
      </c>
      <c r="W231" s="28" t="s">
        <v>653</v>
      </c>
      <c r="X231" s="9"/>
      <c r="Y231" s="107" t="b">
        <f t="shared" si="13"/>
        <v>0</v>
      </c>
      <c r="Z231" s="106">
        <f t="shared" si="14"/>
        <v>35</v>
      </c>
      <c r="AA231" s="105"/>
      <c r="AB231" s="81"/>
      <c r="AC231" s="81"/>
      <c r="AD231" s="14"/>
      <c r="AE231" s="14"/>
      <c r="AF231" s="13"/>
    </row>
    <row r="232" spans="1:32" s="10" customFormat="1" ht="57.6" x14ac:dyDescent="0.3">
      <c r="A232" s="14">
        <v>229</v>
      </c>
      <c r="B232" s="8">
        <v>18111</v>
      </c>
      <c r="C232" s="9" t="s">
        <v>79</v>
      </c>
      <c r="D232" s="8">
        <v>0.73799999999999999</v>
      </c>
      <c r="E232" s="8">
        <v>3.3620000000000001</v>
      </c>
      <c r="F232" s="8">
        <f t="shared" si="16"/>
        <v>2.6240000000000001</v>
      </c>
      <c r="G232" s="43" t="s">
        <v>24</v>
      </c>
      <c r="H232" s="9" t="s">
        <v>278</v>
      </c>
      <c r="I232" s="9" t="s">
        <v>345</v>
      </c>
      <c r="J232" s="15" t="s">
        <v>384</v>
      </c>
      <c r="K232" s="14">
        <v>35</v>
      </c>
      <c r="L232" s="14">
        <v>100</v>
      </c>
      <c r="M232" s="14">
        <v>0</v>
      </c>
      <c r="N232" s="14">
        <v>16</v>
      </c>
      <c r="O232" s="14">
        <v>5</v>
      </c>
      <c r="P232" s="14">
        <v>10</v>
      </c>
      <c r="Q232" s="11">
        <v>35</v>
      </c>
      <c r="R232" s="25"/>
      <c r="S232" s="32" t="s">
        <v>480</v>
      </c>
      <c r="T232" s="15" t="s">
        <v>482</v>
      </c>
      <c r="U232" s="9" t="s">
        <v>850</v>
      </c>
      <c r="V232" s="15" t="s">
        <v>576</v>
      </c>
      <c r="W232" s="28" t="s">
        <v>672</v>
      </c>
      <c r="X232" s="9"/>
      <c r="Y232" s="107">
        <f t="shared" si="13"/>
        <v>10</v>
      </c>
      <c r="Z232" s="106">
        <f t="shared" si="14"/>
        <v>35</v>
      </c>
      <c r="AA232" s="105"/>
      <c r="AB232" s="81">
        <v>1</v>
      </c>
      <c r="AC232" s="81"/>
      <c r="AD232" s="14"/>
      <c r="AE232" s="14"/>
      <c r="AF232" s="13"/>
    </row>
    <row r="233" spans="1:32" s="10" customFormat="1" ht="57.6" x14ac:dyDescent="0.3">
      <c r="A233" s="14">
        <v>230</v>
      </c>
      <c r="B233" s="8">
        <v>19276</v>
      </c>
      <c r="C233" s="9" t="s">
        <v>987</v>
      </c>
      <c r="D233" s="8">
        <v>1.1200000000000001</v>
      </c>
      <c r="E233" s="8">
        <v>9.76</v>
      </c>
      <c r="F233" s="8">
        <f t="shared" si="16"/>
        <v>8.64</v>
      </c>
      <c r="G233" s="38" t="s">
        <v>901</v>
      </c>
      <c r="H233" s="8" t="s">
        <v>902</v>
      </c>
      <c r="I233" s="9" t="s">
        <v>1070</v>
      </c>
      <c r="J233" s="8" t="s">
        <v>372</v>
      </c>
      <c r="K233" s="14">
        <v>47</v>
      </c>
      <c r="L233" s="14">
        <v>87</v>
      </c>
      <c r="M233" s="14">
        <v>0</v>
      </c>
      <c r="N233" s="14">
        <v>10</v>
      </c>
      <c r="O233" s="14">
        <v>2</v>
      </c>
      <c r="P233" s="14">
        <v>10</v>
      </c>
      <c r="Q233" s="11">
        <v>35</v>
      </c>
      <c r="R233" s="25"/>
      <c r="S233" s="32" t="s">
        <v>480</v>
      </c>
      <c r="T233" s="15" t="s">
        <v>482</v>
      </c>
      <c r="U233" s="9" t="s">
        <v>852</v>
      </c>
      <c r="V233" s="15" t="s">
        <v>1071</v>
      </c>
      <c r="W233" s="28" t="s">
        <v>1072</v>
      </c>
      <c r="X233" s="9"/>
      <c r="Y233" s="107">
        <f t="shared" si="13"/>
        <v>10</v>
      </c>
      <c r="Z233" s="106">
        <f t="shared" si="14"/>
        <v>35</v>
      </c>
      <c r="AA233" s="105"/>
      <c r="AB233" s="81">
        <v>1</v>
      </c>
      <c r="AC233" s="81"/>
      <c r="AD233" s="14"/>
      <c r="AE233" s="14"/>
      <c r="AF233" s="13"/>
    </row>
    <row r="234" spans="1:32" s="10" customFormat="1" ht="57.6" x14ac:dyDescent="0.3">
      <c r="A234" s="14">
        <v>231</v>
      </c>
      <c r="B234" s="8">
        <v>20194</v>
      </c>
      <c r="C234" s="9" t="s">
        <v>992</v>
      </c>
      <c r="D234" s="8">
        <v>3.7589999999999999</v>
      </c>
      <c r="E234" s="8">
        <v>4.7089999999999996</v>
      </c>
      <c r="F234" s="8">
        <f t="shared" si="16"/>
        <v>0.94999999999999973</v>
      </c>
      <c r="G234" s="39" t="s">
        <v>918</v>
      </c>
      <c r="H234" s="8" t="s">
        <v>919</v>
      </c>
      <c r="I234" s="9" t="s">
        <v>928</v>
      </c>
      <c r="J234" s="9" t="s">
        <v>403</v>
      </c>
      <c r="K234" s="14">
        <v>40</v>
      </c>
      <c r="L234" s="14">
        <v>80</v>
      </c>
      <c r="M234" s="14">
        <v>0</v>
      </c>
      <c r="N234" s="14">
        <v>18</v>
      </c>
      <c r="O234" s="14">
        <v>7</v>
      </c>
      <c r="P234" s="14">
        <v>10</v>
      </c>
      <c r="Q234" s="11">
        <v>35</v>
      </c>
      <c r="R234" s="25"/>
      <c r="S234" s="32" t="s">
        <v>480</v>
      </c>
      <c r="T234" s="15" t="s">
        <v>482</v>
      </c>
      <c r="U234" s="9" t="s">
        <v>871</v>
      </c>
      <c r="V234" s="15" t="s">
        <v>557</v>
      </c>
      <c r="W234" s="28" t="s">
        <v>1073</v>
      </c>
      <c r="X234" s="9"/>
      <c r="Y234" s="107">
        <f t="shared" si="13"/>
        <v>10</v>
      </c>
      <c r="Z234" s="106">
        <f t="shared" si="14"/>
        <v>35</v>
      </c>
      <c r="AA234" s="105"/>
      <c r="AB234" s="81">
        <v>1</v>
      </c>
      <c r="AC234" s="81"/>
      <c r="AD234" s="14"/>
      <c r="AE234" s="14"/>
      <c r="AF234" s="13"/>
    </row>
    <row r="235" spans="1:32" s="10" customFormat="1" ht="43.2" x14ac:dyDescent="0.3">
      <c r="A235" s="14">
        <v>232</v>
      </c>
      <c r="B235" s="8">
        <v>21176</v>
      </c>
      <c r="C235" s="9" t="s">
        <v>1074</v>
      </c>
      <c r="D235" s="8">
        <v>3.0609999999999999</v>
      </c>
      <c r="E235" s="8">
        <v>8.1579999999999995</v>
      </c>
      <c r="F235" s="8">
        <f t="shared" si="16"/>
        <v>5.0969999999999995</v>
      </c>
      <c r="G235" s="38" t="s">
        <v>901</v>
      </c>
      <c r="H235" s="8" t="s">
        <v>940</v>
      </c>
      <c r="I235" s="9" t="s">
        <v>941</v>
      </c>
      <c r="J235" s="8" t="s">
        <v>391</v>
      </c>
      <c r="K235" s="14">
        <v>28</v>
      </c>
      <c r="L235" s="14">
        <v>40</v>
      </c>
      <c r="M235" s="14">
        <v>100</v>
      </c>
      <c r="N235" s="14">
        <v>13</v>
      </c>
      <c r="O235" s="14">
        <v>1</v>
      </c>
      <c r="P235" s="14">
        <v>0</v>
      </c>
      <c r="Q235" s="11">
        <v>35</v>
      </c>
      <c r="R235" s="25"/>
      <c r="S235" s="32" t="s">
        <v>492</v>
      </c>
      <c r="T235" s="15" t="s">
        <v>482</v>
      </c>
      <c r="U235" s="9" t="s">
        <v>807</v>
      </c>
      <c r="V235" s="15" t="s">
        <v>1075</v>
      </c>
      <c r="W235" s="28" t="s">
        <v>650</v>
      </c>
      <c r="X235" s="9"/>
      <c r="Y235" s="107">
        <f t="shared" si="13"/>
        <v>0</v>
      </c>
      <c r="Z235" s="106">
        <f t="shared" si="14"/>
        <v>35</v>
      </c>
      <c r="AA235" s="105"/>
      <c r="AB235" s="81"/>
      <c r="AC235" s="81">
        <v>1</v>
      </c>
      <c r="AD235" s="14"/>
      <c r="AE235" s="14"/>
      <c r="AF235" s="13"/>
    </row>
    <row r="236" spans="1:32" s="10" customFormat="1" ht="43.2" x14ac:dyDescent="0.3">
      <c r="A236" s="14">
        <v>233</v>
      </c>
      <c r="B236" s="8">
        <v>22126</v>
      </c>
      <c r="C236" s="9" t="s">
        <v>171</v>
      </c>
      <c r="D236" s="8">
        <v>4.4999999999999998E-2</v>
      </c>
      <c r="E236" s="8">
        <v>3.593</v>
      </c>
      <c r="F236" s="8">
        <f t="shared" si="16"/>
        <v>3.548</v>
      </c>
      <c r="G236" s="43" t="s">
        <v>24</v>
      </c>
      <c r="H236" s="9" t="s">
        <v>281</v>
      </c>
      <c r="I236" s="9" t="s">
        <v>333</v>
      </c>
      <c r="J236" s="15" t="s">
        <v>397</v>
      </c>
      <c r="K236" s="14">
        <v>38</v>
      </c>
      <c r="L236" s="14">
        <v>47</v>
      </c>
      <c r="M236" s="14">
        <v>0</v>
      </c>
      <c r="N236" s="14">
        <v>30</v>
      </c>
      <c r="O236" s="14">
        <v>13</v>
      </c>
      <c r="P236" s="14">
        <v>10</v>
      </c>
      <c r="Q236" s="11">
        <v>35</v>
      </c>
      <c r="R236" s="25"/>
      <c r="S236" s="32" t="s">
        <v>480</v>
      </c>
      <c r="T236" s="15" t="s">
        <v>482</v>
      </c>
      <c r="U236" s="9" t="s">
        <v>770</v>
      </c>
      <c r="V236" s="15" t="s">
        <v>577</v>
      </c>
      <c r="W236" s="28" t="s">
        <v>653</v>
      </c>
      <c r="X236" s="9"/>
      <c r="Y236" s="107">
        <f t="shared" si="13"/>
        <v>10</v>
      </c>
      <c r="Z236" s="106">
        <f t="shared" si="14"/>
        <v>35</v>
      </c>
      <c r="AA236" s="105"/>
      <c r="AB236" s="81">
        <v>1</v>
      </c>
      <c r="AC236" s="81"/>
      <c r="AD236" s="14"/>
      <c r="AE236" s="14"/>
      <c r="AF236" s="13"/>
    </row>
    <row r="237" spans="1:32" s="10" customFormat="1" ht="28.8" x14ac:dyDescent="0.3">
      <c r="A237" s="14">
        <v>234</v>
      </c>
      <c r="B237" s="8">
        <v>22165</v>
      </c>
      <c r="C237" s="9" t="s">
        <v>172</v>
      </c>
      <c r="D237" s="8">
        <v>4.8000000000000001E-2</v>
      </c>
      <c r="E237" s="8">
        <v>0.42299999999999999</v>
      </c>
      <c r="F237" s="8">
        <f t="shared" si="16"/>
        <v>0.375</v>
      </c>
      <c r="G237" s="43" t="s">
        <v>24</v>
      </c>
      <c r="H237" s="9" t="s">
        <v>281</v>
      </c>
      <c r="I237" s="9" t="s">
        <v>310</v>
      </c>
      <c r="J237" s="15" t="s">
        <v>370</v>
      </c>
      <c r="K237" s="14">
        <v>49</v>
      </c>
      <c r="L237" s="14">
        <v>100</v>
      </c>
      <c r="M237" s="14">
        <v>0</v>
      </c>
      <c r="N237" s="14">
        <v>0</v>
      </c>
      <c r="O237" s="14">
        <v>0</v>
      </c>
      <c r="P237" s="14">
        <v>10</v>
      </c>
      <c r="Q237" s="11">
        <v>35</v>
      </c>
      <c r="R237" s="25"/>
      <c r="S237" s="32" t="s">
        <v>480</v>
      </c>
      <c r="T237" s="15" t="s">
        <v>482</v>
      </c>
      <c r="U237" s="9" t="s">
        <v>489</v>
      </c>
      <c r="V237" s="15" t="s">
        <v>509</v>
      </c>
      <c r="W237" s="28" t="s">
        <v>653</v>
      </c>
      <c r="X237" s="9"/>
      <c r="Y237" s="107">
        <f t="shared" si="13"/>
        <v>10</v>
      </c>
      <c r="Z237" s="106">
        <f t="shared" si="14"/>
        <v>35</v>
      </c>
      <c r="AA237" s="105"/>
      <c r="AB237" s="81">
        <v>1</v>
      </c>
      <c r="AC237" s="81"/>
      <c r="AD237" s="14"/>
      <c r="AE237" s="14"/>
      <c r="AF237" s="13"/>
    </row>
    <row r="238" spans="1:32" s="10" customFormat="1" ht="115.2" x14ac:dyDescent="0.3">
      <c r="A238" s="14">
        <v>235</v>
      </c>
      <c r="B238" s="8">
        <v>23132</v>
      </c>
      <c r="C238" s="9" t="s">
        <v>173</v>
      </c>
      <c r="D238" s="8">
        <v>5.3999999999999999E-2</v>
      </c>
      <c r="E238" s="8">
        <v>4.5129999999999999</v>
      </c>
      <c r="F238" s="8">
        <f t="shared" si="16"/>
        <v>4.4589999999999996</v>
      </c>
      <c r="G238" s="43" t="s">
        <v>24</v>
      </c>
      <c r="H238" s="9" t="s">
        <v>279</v>
      </c>
      <c r="I238" s="9" t="s">
        <v>319</v>
      </c>
      <c r="J238" s="34" t="s">
        <v>441</v>
      </c>
      <c r="K238" s="14">
        <v>18</v>
      </c>
      <c r="L238" s="14">
        <v>73</v>
      </c>
      <c r="M238" s="46">
        <v>43</v>
      </c>
      <c r="N238" s="14">
        <v>14</v>
      </c>
      <c r="O238" s="14">
        <v>4</v>
      </c>
      <c r="P238" s="14">
        <v>10</v>
      </c>
      <c r="Q238" s="11">
        <v>35</v>
      </c>
      <c r="R238" s="57">
        <v>2028</v>
      </c>
      <c r="S238" s="32" t="s">
        <v>480</v>
      </c>
      <c r="T238" s="15" t="s">
        <v>482</v>
      </c>
      <c r="U238" s="9" t="s">
        <v>802</v>
      </c>
      <c r="V238" s="15" t="s">
        <v>498</v>
      </c>
      <c r="W238" s="28" t="s">
        <v>653</v>
      </c>
      <c r="X238" s="51" t="s">
        <v>1384</v>
      </c>
      <c r="Y238" s="107">
        <f t="shared" si="13"/>
        <v>10</v>
      </c>
      <c r="Z238" s="106">
        <f t="shared" si="14"/>
        <v>35</v>
      </c>
      <c r="AA238" s="105"/>
      <c r="AB238" s="81">
        <v>1</v>
      </c>
      <c r="AC238" s="81"/>
      <c r="AD238" s="14"/>
      <c r="AE238" s="14"/>
      <c r="AF238" s="13"/>
    </row>
    <row r="239" spans="1:32" s="10" customFormat="1" ht="43.2" x14ac:dyDescent="0.3">
      <c r="A239" s="14">
        <v>236</v>
      </c>
      <c r="B239" s="8">
        <v>24104</v>
      </c>
      <c r="C239" s="9" t="s">
        <v>193</v>
      </c>
      <c r="D239" s="8">
        <v>0.10299999999999999</v>
      </c>
      <c r="E239" s="8">
        <v>4.2089999999999996</v>
      </c>
      <c r="F239" s="8">
        <f t="shared" si="16"/>
        <v>4.1059999999999999</v>
      </c>
      <c r="G239" s="38" t="s">
        <v>901</v>
      </c>
      <c r="H239" s="8" t="s">
        <v>906</v>
      </c>
      <c r="I239" s="9" t="s">
        <v>1013</v>
      </c>
      <c r="J239" s="8" t="s">
        <v>470</v>
      </c>
      <c r="K239" s="14">
        <v>40</v>
      </c>
      <c r="L239" s="14">
        <v>100</v>
      </c>
      <c r="M239" s="14">
        <v>0</v>
      </c>
      <c r="N239" s="14">
        <v>12</v>
      </c>
      <c r="O239" s="14">
        <v>1</v>
      </c>
      <c r="P239" s="14">
        <v>10</v>
      </c>
      <c r="Q239" s="11">
        <v>35</v>
      </c>
      <c r="R239" s="25"/>
      <c r="S239" s="32" t="s">
        <v>480</v>
      </c>
      <c r="T239" s="15" t="s">
        <v>482</v>
      </c>
      <c r="U239" s="9" t="s">
        <v>944</v>
      </c>
      <c r="V239" s="15" t="s">
        <v>1076</v>
      </c>
      <c r="W239" s="28" t="s">
        <v>643</v>
      </c>
      <c r="X239" s="9"/>
      <c r="Y239" s="107">
        <f t="shared" si="13"/>
        <v>10</v>
      </c>
      <c r="Z239" s="106">
        <f t="shared" si="14"/>
        <v>35</v>
      </c>
      <c r="AA239" s="105"/>
      <c r="AB239" s="81">
        <v>1</v>
      </c>
      <c r="AC239" s="81"/>
      <c r="AD239" s="14"/>
      <c r="AE239" s="14"/>
      <c r="AF239" s="13"/>
    </row>
    <row r="240" spans="1:32" s="10" customFormat="1" ht="28.8" x14ac:dyDescent="0.3">
      <c r="A240" s="14">
        <v>237</v>
      </c>
      <c r="B240" s="8">
        <v>14107</v>
      </c>
      <c r="C240" s="9" t="s">
        <v>124</v>
      </c>
      <c r="D240" s="8">
        <v>8.43</v>
      </c>
      <c r="E240" s="8">
        <v>8.51</v>
      </c>
      <c r="F240" s="8">
        <f t="shared" si="16"/>
        <v>8.0000000000000071E-2</v>
      </c>
      <c r="G240" s="43" t="s">
        <v>24</v>
      </c>
      <c r="H240" s="9" t="s">
        <v>282</v>
      </c>
      <c r="I240" s="9" t="s">
        <v>335</v>
      </c>
      <c r="J240" s="15" t="s">
        <v>433</v>
      </c>
      <c r="K240" s="14">
        <v>26</v>
      </c>
      <c r="L240" s="14">
        <v>60</v>
      </c>
      <c r="M240" s="14">
        <v>100</v>
      </c>
      <c r="N240" s="14">
        <v>0</v>
      </c>
      <c r="O240" s="14">
        <v>0</v>
      </c>
      <c r="P240" s="14">
        <v>0</v>
      </c>
      <c r="Q240" s="11">
        <v>34</v>
      </c>
      <c r="R240" s="25"/>
      <c r="S240" s="32" t="s">
        <v>492</v>
      </c>
      <c r="T240" s="15" t="s">
        <v>482</v>
      </c>
      <c r="U240" s="9" t="s">
        <v>773</v>
      </c>
      <c r="V240" s="15" t="s">
        <v>509</v>
      </c>
      <c r="W240" s="28" t="s">
        <v>640</v>
      </c>
      <c r="X240" s="9"/>
      <c r="Y240" s="107">
        <f t="shared" si="13"/>
        <v>0</v>
      </c>
      <c r="Z240" s="106">
        <f t="shared" si="14"/>
        <v>34</v>
      </c>
      <c r="AA240" s="105"/>
      <c r="AB240" s="81"/>
      <c r="AC240" s="81">
        <v>1</v>
      </c>
      <c r="AD240" s="14"/>
      <c r="AE240" s="14"/>
      <c r="AF240" s="13"/>
    </row>
    <row r="241" spans="1:32" s="10" customFormat="1" ht="28.8" x14ac:dyDescent="0.3">
      <c r="A241" s="14">
        <v>238</v>
      </c>
      <c r="B241" s="8">
        <v>16184</v>
      </c>
      <c r="C241" s="9" t="s">
        <v>1077</v>
      </c>
      <c r="D241" s="8">
        <v>1.9E-2</v>
      </c>
      <c r="E241" s="8">
        <v>7.3</v>
      </c>
      <c r="F241" s="8">
        <f t="shared" si="16"/>
        <v>7.2809999999999997</v>
      </c>
      <c r="G241" s="38" t="s">
        <v>901</v>
      </c>
      <c r="H241" s="8" t="s">
        <v>902</v>
      </c>
      <c r="I241" s="9" t="s">
        <v>923</v>
      </c>
      <c r="J241" s="8" t="s">
        <v>459</v>
      </c>
      <c r="K241" s="14">
        <v>29</v>
      </c>
      <c r="L241" s="14">
        <v>33</v>
      </c>
      <c r="M241" s="14">
        <v>100</v>
      </c>
      <c r="N241" s="14">
        <v>8</v>
      </c>
      <c r="O241" s="14">
        <v>1</v>
      </c>
      <c r="P241" s="14">
        <v>0</v>
      </c>
      <c r="Q241" s="11">
        <v>34</v>
      </c>
      <c r="R241" s="25"/>
      <c r="S241" s="32" t="s">
        <v>492</v>
      </c>
      <c r="T241" s="15" t="s">
        <v>482</v>
      </c>
      <c r="U241" s="9" t="s">
        <v>873</v>
      </c>
      <c r="V241" s="15" t="s">
        <v>1078</v>
      </c>
      <c r="W241" s="28" t="s">
        <v>1079</v>
      </c>
      <c r="X241" s="9"/>
      <c r="Y241" s="107">
        <f t="shared" si="13"/>
        <v>0</v>
      </c>
      <c r="Z241" s="106">
        <f t="shared" si="14"/>
        <v>34</v>
      </c>
      <c r="AA241" s="105"/>
      <c r="AB241" s="81"/>
      <c r="AC241" s="81">
        <v>1</v>
      </c>
      <c r="AD241" s="14"/>
      <c r="AE241" s="14"/>
      <c r="AF241" s="13"/>
    </row>
    <row r="242" spans="1:32" s="10" customFormat="1" ht="57.6" x14ac:dyDescent="0.3">
      <c r="A242" s="14">
        <v>239</v>
      </c>
      <c r="B242" s="8">
        <v>16195</v>
      </c>
      <c r="C242" s="9" t="s">
        <v>1080</v>
      </c>
      <c r="D242" s="8">
        <v>5.3999999999999999E-2</v>
      </c>
      <c r="E242" s="8">
        <v>4.3109999999999999</v>
      </c>
      <c r="F242" s="8">
        <f t="shared" si="16"/>
        <v>4.2569999999999997</v>
      </c>
      <c r="G242" s="38" t="s">
        <v>901</v>
      </c>
      <c r="H242" s="8" t="s">
        <v>902</v>
      </c>
      <c r="I242" s="9" t="s">
        <v>923</v>
      </c>
      <c r="J242" s="8" t="s">
        <v>1081</v>
      </c>
      <c r="K242" s="14">
        <v>46</v>
      </c>
      <c r="L242" s="14">
        <v>60</v>
      </c>
      <c r="M242" s="14">
        <v>25</v>
      </c>
      <c r="N242" s="14">
        <v>41</v>
      </c>
      <c r="O242" s="14">
        <v>7</v>
      </c>
      <c r="P242" s="14">
        <v>0</v>
      </c>
      <c r="Q242" s="11">
        <v>34</v>
      </c>
      <c r="R242" s="25"/>
      <c r="S242" s="32" t="s">
        <v>492</v>
      </c>
      <c r="T242" s="15" t="s">
        <v>482</v>
      </c>
      <c r="U242" s="9" t="s">
        <v>871</v>
      </c>
      <c r="V242" s="15" t="s">
        <v>582</v>
      </c>
      <c r="W242" s="28" t="s">
        <v>1082</v>
      </c>
      <c r="X242" s="9"/>
      <c r="Y242" s="107">
        <f t="shared" si="13"/>
        <v>0</v>
      </c>
      <c r="Z242" s="106">
        <f t="shared" si="14"/>
        <v>34</v>
      </c>
      <c r="AA242" s="105"/>
      <c r="AB242" s="81"/>
      <c r="AC242" s="81">
        <v>1</v>
      </c>
      <c r="AD242" s="14"/>
      <c r="AE242" s="14"/>
      <c r="AF242" s="13"/>
    </row>
    <row r="243" spans="1:32" s="10" customFormat="1" ht="28.8" x14ac:dyDescent="0.3">
      <c r="A243" s="14">
        <v>240</v>
      </c>
      <c r="B243" s="8">
        <v>18135</v>
      </c>
      <c r="C243" s="9" t="s">
        <v>174</v>
      </c>
      <c r="D243" s="8">
        <v>8.5999999999999993E-2</v>
      </c>
      <c r="E243" s="8">
        <v>7.4260000000000002</v>
      </c>
      <c r="F243" s="8">
        <f t="shared" si="16"/>
        <v>7.34</v>
      </c>
      <c r="G243" s="43" t="s">
        <v>24</v>
      </c>
      <c r="H243" s="9" t="s">
        <v>278</v>
      </c>
      <c r="I243" s="9" t="s">
        <v>305</v>
      </c>
      <c r="J243" s="34" t="s">
        <v>456</v>
      </c>
      <c r="K243" s="14">
        <v>18</v>
      </c>
      <c r="L243" s="14">
        <v>40</v>
      </c>
      <c r="M243" s="14">
        <v>100</v>
      </c>
      <c r="N243" s="14">
        <v>19</v>
      </c>
      <c r="O243" s="14">
        <v>5</v>
      </c>
      <c r="P243" s="14">
        <v>0</v>
      </c>
      <c r="Q243" s="11">
        <v>34</v>
      </c>
      <c r="R243" s="25"/>
      <c r="S243" s="34" t="s">
        <v>492</v>
      </c>
      <c r="T243" s="34" t="s">
        <v>482</v>
      </c>
      <c r="U243" s="9" t="s">
        <v>773</v>
      </c>
      <c r="V243" s="15" t="s">
        <v>578</v>
      </c>
      <c r="W243" s="28" t="s">
        <v>672</v>
      </c>
      <c r="X243" s="9"/>
      <c r="Y243" s="107">
        <f t="shared" si="13"/>
        <v>0</v>
      </c>
      <c r="Z243" s="106">
        <f t="shared" si="14"/>
        <v>34</v>
      </c>
      <c r="AA243" s="105"/>
      <c r="AB243" s="81"/>
      <c r="AC243" s="81">
        <v>1</v>
      </c>
      <c r="AD243" s="14"/>
      <c r="AE243" s="14"/>
      <c r="AF243" s="13"/>
    </row>
    <row r="244" spans="1:32" s="10" customFormat="1" ht="28.8" x14ac:dyDescent="0.3">
      <c r="A244" s="14">
        <v>241</v>
      </c>
      <c r="B244" s="8">
        <v>18188</v>
      </c>
      <c r="C244" s="9" t="s">
        <v>175</v>
      </c>
      <c r="D244" s="8">
        <v>2.8010000000000002</v>
      </c>
      <c r="E244" s="8">
        <v>3.2280000000000002</v>
      </c>
      <c r="F244" s="8">
        <f t="shared" si="16"/>
        <v>0.42700000000000005</v>
      </c>
      <c r="G244" s="43" t="s">
        <v>24</v>
      </c>
      <c r="H244" s="9" t="s">
        <v>278</v>
      </c>
      <c r="I244" s="9" t="s">
        <v>302</v>
      </c>
      <c r="J244" s="15" t="s">
        <v>391</v>
      </c>
      <c r="K244" s="14">
        <v>28</v>
      </c>
      <c r="L244" s="14">
        <v>33</v>
      </c>
      <c r="M244" s="14">
        <v>0</v>
      </c>
      <c r="N244" s="14">
        <v>100</v>
      </c>
      <c r="O244" s="14">
        <v>12</v>
      </c>
      <c r="P244" s="14">
        <v>0</v>
      </c>
      <c r="Q244" s="11">
        <v>34</v>
      </c>
      <c r="R244" s="25"/>
      <c r="S244" s="32" t="s">
        <v>492</v>
      </c>
      <c r="T244" s="15" t="s">
        <v>482</v>
      </c>
      <c r="U244" s="9" t="s">
        <v>489</v>
      </c>
      <c r="V244" s="15" t="s">
        <v>579</v>
      </c>
      <c r="W244" s="28" t="s">
        <v>640</v>
      </c>
      <c r="X244" s="9"/>
      <c r="Y244" s="107">
        <f t="shared" si="13"/>
        <v>0</v>
      </c>
      <c r="Z244" s="106">
        <f t="shared" si="14"/>
        <v>34</v>
      </c>
      <c r="AA244" s="105"/>
      <c r="AB244" s="81"/>
      <c r="AC244" s="81">
        <v>1</v>
      </c>
      <c r="AD244" s="14"/>
      <c r="AE244" s="14"/>
      <c r="AF244" s="13"/>
    </row>
    <row r="245" spans="1:32" s="10" customFormat="1" ht="43.2" x14ac:dyDescent="0.3">
      <c r="A245" s="14">
        <v>242</v>
      </c>
      <c r="B245" s="8">
        <v>19334</v>
      </c>
      <c r="C245" s="9" t="s">
        <v>1083</v>
      </c>
      <c r="D245" s="8">
        <v>12.371</v>
      </c>
      <c r="E245" s="8">
        <v>19.309000000000001</v>
      </c>
      <c r="F245" s="8">
        <f t="shared" si="16"/>
        <v>6.9380000000000006</v>
      </c>
      <c r="G245" s="38" t="s">
        <v>901</v>
      </c>
      <c r="H245" s="8" t="s">
        <v>902</v>
      </c>
      <c r="I245" s="9" t="s">
        <v>1084</v>
      </c>
      <c r="J245" s="8" t="s">
        <v>383</v>
      </c>
      <c r="K245" s="14">
        <v>28</v>
      </c>
      <c r="L245" s="14">
        <v>80</v>
      </c>
      <c r="M245" s="14">
        <v>74</v>
      </c>
      <c r="N245" s="14">
        <v>11</v>
      </c>
      <c r="O245" s="14">
        <v>2</v>
      </c>
      <c r="P245" s="46">
        <v>0</v>
      </c>
      <c r="Q245" s="11">
        <v>34</v>
      </c>
      <c r="R245" s="25"/>
      <c r="S245" s="45" t="s">
        <v>489</v>
      </c>
      <c r="T245" s="45" t="s">
        <v>489</v>
      </c>
      <c r="U245" s="9" t="s">
        <v>781</v>
      </c>
      <c r="V245" s="15" t="s">
        <v>1085</v>
      </c>
      <c r="W245" s="28" t="s">
        <v>1086</v>
      </c>
      <c r="X245" s="9"/>
      <c r="Y245" s="107" t="b">
        <f t="shared" si="13"/>
        <v>0</v>
      </c>
      <c r="Z245" s="106">
        <f t="shared" si="14"/>
        <v>34</v>
      </c>
      <c r="AA245" s="105"/>
      <c r="AB245" s="81"/>
      <c r="AC245" s="81"/>
      <c r="AD245" s="14"/>
      <c r="AE245" s="14"/>
      <c r="AF245" s="13"/>
    </row>
    <row r="246" spans="1:32" s="10" customFormat="1" ht="57.6" x14ac:dyDescent="0.3">
      <c r="A246" s="14">
        <v>243</v>
      </c>
      <c r="B246" s="8">
        <v>20242</v>
      </c>
      <c r="C246" s="9" t="s">
        <v>1087</v>
      </c>
      <c r="D246" s="8">
        <v>0.66200000000000003</v>
      </c>
      <c r="E246" s="8">
        <v>2.9049999999999998</v>
      </c>
      <c r="F246" s="8">
        <f t="shared" si="16"/>
        <v>2.2429999999999999</v>
      </c>
      <c r="G246" s="39" t="s">
        <v>918</v>
      </c>
      <c r="H246" s="8" t="s">
        <v>919</v>
      </c>
      <c r="I246" s="9" t="s">
        <v>920</v>
      </c>
      <c r="J246" s="9" t="s">
        <v>380</v>
      </c>
      <c r="K246" s="14">
        <v>32</v>
      </c>
      <c r="L246" s="14">
        <v>40</v>
      </c>
      <c r="M246" s="14">
        <v>0</v>
      </c>
      <c r="N246" s="14">
        <v>0</v>
      </c>
      <c r="O246" s="14">
        <v>0</v>
      </c>
      <c r="P246" s="14">
        <v>20</v>
      </c>
      <c r="Q246" s="11">
        <v>34</v>
      </c>
      <c r="R246" s="25"/>
      <c r="S246" s="32" t="s">
        <v>454</v>
      </c>
      <c r="T246" s="15" t="s">
        <v>482</v>
      </c>
      <c r="U246" s="9" t="s">
        <v>489</v>
      </c>
      <c r="V246" s="15" t="s">
        <v>533</v>
      </c>
      <c r="W246" s="28" t="s">
        <v>1088</v>
      </c>
      <c r="X246" s="9"/>
      <c r="Y246" s="107">
        <f t="shared" si="13"/>
        <v>20</v>
      </c>
      <c r="Z246" s="106">
        <f t="shared" si="14"/>
        <v>34</v>
      </c>
      <c r="AA246" s="104">
        <v>1</v>
      </c>
      <c r="AB246" s="81"/>
      <c r="AC246" s="81"/>
      <c r="AD246" s="14"/>
      <c r="AE246" s="14"/>
      <c r="AF246" s="13"/>
    </row>
    <row r="247" spans="1:32" s="10" customFormat="1" ht="72" x14ac:dyDescent="0.3">
      <c r="A247" s="14">
        <v>244</v>
      </c>
      <c r="B247" s="8">
        <v>25111</v>
      </c>
      <c r="C247" s="9" t="s">
        <v>220</v>
      </c>
      <c r="D247" s="8">
        <v>4.5179999999999998</v>
      </c>
      <c r="E247" s="8">
        <v>9.8219999999999992</v>
      </c>
      <c r="F247" s="8">
        <v>5.3039999999999994</v>
      </c>
      <c r="G247" s="43" t="s">
        <v>24</v>
      </c>
      <c r="H247" s="8" t="s">
        <v>280</v>
      </c>
      <c r="I247" s="9" t="s">
        <v>304</v>
      </c>
      <c r="J247" s="8" t="s">
        <v>419</v>
      </c>
      <c r="K247" s="14">
        <v>29</v>
      </c>
      <c r="L247" s="14">
        <v>27</v>
      </c>
      <c r="M247" s="14">
        <v>100</v>
      </c>
      <c r="N247" s="14">
        <v>8</v>
      </c>
      <c r="O247" s="14">
        <v>5</v>
      </c>
      <c r="P247" s="46">
        <v>0</v>
      </c>
      <c r="Q247" s="11">
        <v>34</v>
      </c>
      <c r="R247" s="25"/>
      <c r="S247" s="45" t="s">
        <v>489</v>
      </c>
      <c r="T247" s="45" t="s">
        <v>489</v>
      </c>
      <c r="U247" s="9" t="s">
        <v>75</v>
      </c>
      <c r="V247" s="15" t="s">
        <v>1306</v>
      </c>
      <c r="W247" s="28" t="s">
        <v>1297</v>
      </c>
      <c r="X247" s="9"/>
      <c r="Y247" s="107" t="b">
        <f t="shared" si="13"/>
        <v>0</v>
      </c>
      <c r="Z247" s="106">
        <f t="shared" si="14"/>
        <v>34</v>
      </c>
      <c r="AA247" s="105"/>
      <c r="AB247" s="81"/>
      <c r="AC247" s="81"/>
      <c r="AD247" s="14"/>
      <c r="AE247" s="14"/>
      <c r="AF247" s="13"/>
    </row>
    <row r="248" spans="1:32" s="10" customFormat="1" ht="57.6" x14ac:dyDescent="0.3">
      <c r="A248" s="14">
        <v>245</v>
      </c>
      <c r="B248" s="8">
        <v>25143</v>
      </c>
      <c r="C248" s="9" t="s">
        <v>176</v>
      </c>
      <c r="D248" s="8">
        <v>0</v>
      </c>
      <c r="E248" s="8">
        <v>3.3879999999999999</v>
      </c>
      <c r="F248" s="8">
        <f t="shared" ref="F248:F290" si="17">E248-D248</f>
        <v>3.3879999999999999</v>
      </c>
      <c r="G248" s="43" t="s">
        <v>24</v>
      </c>
      <c r="H248" s="9" t="s">
        <v>280</v>
      </c>
      <c r="I248" s="9" t="s">
        <v>304</v>
      </c>
      <c r="J248" s="34" t="s">
        <v>457</v>
      </c>
      <c r="K248" s="14">
        <v>16</v>
      </c>
      <c r="L248" s="14">
        <v>33</v>
      </c>
      <c r="M248" s="14">
        <v>53</v>
      </c>
      <c r="N248" s="14">
        <v>9</v>
      </c>
      <c r="O248" s="14">
        <v>18</v>
      </c>
      <c r="P248" s="14">
        <v>10</v>
      </c>
      <c r="Q248" s="11">
        <v>34</v>
      </c>
      <c r="R248" s="25"/>
      <c r="S248" s="32" t="s">
        <v>480</v>
      </c>
      <c r="T248" s="15" t="s">
        <v>482</v>
      </c>
      <c r="U248" s="9" t="s">
        <v>810</v>
      </c>
      <c r="V248" s="15" t="s">
        <v>580</v>
      </c>
      <c r="W248" s="28" t="s">
        <v>716</v>
      </c>
      <c r="X248" s="9"/>
      <c r="Y248" s="107">
        <f t="shared" si="13"/>
        <v>10</v>
      </c>
      <c r="Z248" s="106">
        <f t="shared" si="14"/>
        <v>34</v>
      </c>
      <c r="AA248" s="105"/>
      <c r="AB248" s="81">
        <v>1</v>
      </c>
      <c r="AC248" s="81"/>
      <c r="AD248" s="14"/>
      <c r="AE248" s="14"/>
      <c r="AF248" s="13"/>
    </row>
    <row r="249" spans="1:32" s="10" customFormat="1" ht="57.6" x14ac:dyDescent="0.3">
      <c r="A249" s="14">
        <v>246</v>
      </c>
      <c r="B249" s="8">
        <v>25250</v>
      </c>
      <c r="C249" s="9" t="s">
        <v>177</v>
      </c>
      <c r="D249" s="8">
        <v>6.9000000000000006E-2</v>
      </c>
      <c r="E249" s="8">
        <v>3.073</v>
      </c>
      <c r="F249" s="8">
        <f t="shared" si="17"/>
        <v>3.004</v>
      </c>
      <c r="G249" s="43" t="s">
        <v>24</v>
      </c>
      <c r="H249" s="9" t="s">
        <v>280</v>
      </c>
      <c r="I249" s="9" t="s">
        <v>304</v>
      </c>
      <c r="J249" s="34" t="s">
        <v>415</v>
      </c>
      <c r="K249" s="14">
        <v>21</v>
      </c>
      <c r="L249" s="14">
        <v>0</v>
      </c>
      <c r="M249" s="14">
        <v>53</v>
      </c>
      <c r="N249" s="14">
        <v>27</v>
      </c>
      <c r="O249" s="14">
        <v>10</v>
      </c>
      <c r="P249" s="14">
        <v>10</v>
      </c>
      <c r="Q249" s="11">
        <v>34</v>
      </c>
      <c r="R249" s="25"/>
      <c r="S249" s="32" t="s">
        <v>480</v>
      </c>
      <c r="T249" s="15" t="s">
        <v>482</v>
      </c>
      <c r="U249" s="9" t="s">
        <v>771</v>
      </c>
      <c r="V249" s="15" t="s">
        <v>581</v>
      </c>
      <c r="W249" s="28" t="s">
        <v>717</v>
      </c>
      <c r="X249" s="9"/>
      <c r="Y249" s="107">
        <f t="shared" si="13"/>
        <v>10</v>
      </c>
      <c r="Z249" s="106">
        <f t="shared" si="14"/>
        <v>34</v>
      </c>
      <c r="AA249" s="105"/>
      <c r="AB249" s="81">
        <v>1</v>
      </c>
      <c r="AC249" s="81"/>
      <c r="AD249" s="14"/>
      <c r="AE249" s="14"/>
      <c r="AF249" s="13"/>
    </row>
    <row r="250" spans="1:32" s="10" customFormat="1" ht="43.2" x14ac:dyDescent="0.3">
      <c r="A250" s="14">
        <v>247</v>
      </c>
      <c r="B250" s="8">
        <v>13148</v>
      </c>
      <c r="C250" s="9" t="s">
        <v>178</v>
      </c>
      <c r="D250" s="8">
        <v>4.4580000000000002</v>
      </c>
      <c r="E250" s="8">
        <v>6.9790000000000001</v>
      </c>
      <c r="F250" s="8">
        <f t="shared" si="17"/>
        <v>2.5209999999999999</v>
      </c>
      <c r="G250" s="36" t="s">
        <v>44</v>
      </c>
      <c r="H250" s="9" t="s">
        <v>284</v>
      </c>
      <c r="I250" s="9" t="s">
        <v>346</v>
      </c>
      <c r="J250" s="15" t="s">
        <v>458</v>
      </c>
      <c r="K250" s="14">
        <v>54</v>
      </c>
      <c r="L250" s="14">
        <v>47</v>
      </c>
      <c r="M250" s="14">
        <v>0</v>
      </c>
      <c r="N250" s="14">
        <v>3</v>
      </c>
      <c r="O250" s="14">
        <v>8</v>
      </c>
      <c r="P250" s="14">
        <v>10</v>
      </c>
      <c r="Q250" s="11">
        <v>33</v>
      </c>
      <c r="R250" s="25"/>
      <c r="S250" s="32" t="s">
        <v>480</v>
      </c>
      <c r="T250" s="15" t="s">
        <v>482</v>
      </c>
      <c r="U250" s="9" t="s">
        <v>773</v>
      </c>
      <c r="V250" s="15" t="s">
        <v>498</v>
      </c>
      <c r="W250" s="28" t="s">
        <v>690</v>
      </c>
      <c r="X250" s="9"/>
      <c r="Y250" s="107">
        <f t="shared" si="13"/>
        <v>10</v>
      </c>
      <c r="Z250" s="106">
        <f t="shared" si="14"/>
        <v>33</v>
      </c>
      <c r="AA250" s="105"/>
      <c r="AB250" s="81">
        <v>1</v>
      </c>
      <c r="AC250" s="81"/>
      <c r="AD250" s="14"/>
      <c r="AE250" s="14"/>
      <c r="AF250" s="13"/>
    </row>
    <row r="251" spans="1:32" s="10" customFormat="1" ht="28.8" x14ac:dyDescent="0.3">
      <c r="A251" s="14">
        <v>248</v>
      </c>
      <c r="B251" s="8">
        <v>13167</v>
      </c>
      <c r="C251" s="9" t="s">
        <v>179</v>
      </c>
      <c r="D251" s="8">
        <v>0.5</v>
      </c>
      <c r="E251" s="8">
        <v>4.2880000000000003</v>
      </c>
      <c r="F251" s="8">
        <f t="shared" si="17"/>
        <v>3.7880000000000003</v>
      </c>
      <c r="G251" s="43" t="s">
        <v>24</v>
      </c>
      <c r="H251" s="9" t="s">
        <v>282</v>
      </c>
      <c r="I251" s="9" t="s">
        <v>335</v>
      </c>
      <c r="J251" s="15" t="s">
        <v>384</v>
      </c>
      <c r="K251" s="14">
        <v>35</v>
      </c>
      <c r="L251" s="14">
        <v>80</v>
      </c>
      <c r="M251" s="14">
        <v>0</v>
      </c>
      <c r="N251" s="14">
        <v>19</v>
      </c>
      <c r="O251" s="14">
        <v>3</v>
      </c>
      <c r="P251" s="14">
        <v>10</v>
      </c>
      <c r="Q251" s="11">
        <v>33</v>
      </c>
      <c r="R251" s="25"/>
      <c r="S251" s="32" t="s">
        <v>480</v>
      </c>
      <c r="T251" s="15" t="s">
        <v>482</v>
      </c>
      <c r="U251" s="9" t="s">
        <v>851</v>
      </c>
      <c r="V251" s="15" t="s">
        <v>582</v>
      </c>
      <c r="W251" s="28" t="s">
        <v>672</v>
      </c>
      <c r="X251" s="9"/>
      <c r="Y251" s="107">
        <f t="shared" si="13"/>
        <v>10</v>
      </c>
      <c r="Z251" s="106">
        <f t="shared" si="14"/>
        <v>33</v>
      </c>
      <c r="AA251" s="105"/>
      <c r="AB251" s="81">
        <v>1</v>
      </c>
      <c r="AC251" s="81"/>
      <c r="AD251" s="14"/>
      <c r="AE251" s="14"/>
      <c r="AF251" s="13"/>
    </row>
    <row r="252" spans="1:32" s="10" customFormat="1" ht="28.8" x14ac:dyDescent="0.3">
      <c r="A252" s="14">
        <v>249</v>
      </c>
      <c r="B252" s="8">
        <v>15170</v>
      </c>
      <c r="C252" s="9" t="s">
        <v>180</v>
      </c>
      <c r="D252" s="8">
        <v>8.4309999999999992</v>
      </c>
      <c r="E252" s="8">
        <v>18.759</v>
      </c>
      <c r="F252" s="8">
        <f t="shared" si="17"/>
        <v>10.328000000000001</v>
      </c>
      <c r="G252" s="37" t="s">
        <v>44</v>
      </c>
      <c r="H252" s="9" t="s">
        <v>283</v>
      </c>
      <c r="I252" s="9" t="s">
        <v>340</v>
      </c>
      <c r="J252" s="15" t="s">
        <v>387</v>
      </c>
      <c r="K252" s="14">
        <v>26</v>
      </c>
      <c r="L252" s="14">
        <v>100</v>
      </c>
      <c r="M252" s="14">
        <v>75</v>
      </c>
      <c r="N252" s="14">
        <v>2</v>
      </c>
      <c r="O252" s="14">
        <v>1</v>
      </c>
      <c r="P252" s="46">
        <v>0</v>
      </c>
      <c r="Q252" s="11">
        <v>33</v>
      </c>
      <c r="R252" s="25"/>
      <c r="S252" s="45" t="s">
        <v>489</v>
      </c>
      <c r="T252" s="45" t="s">
        <v>489</v>
      </c>
      <c r="U252" s="9" t="s">
        <v>818</v>
      </c>
      <c r="V252" s="15" t="s">
        <v>509</v>
      </c>
      <c r="W252" s="28" t="s">
        <v>718</v>
      </c>
      <c r="X252" s="9"/>
      <c r="Y252" s="107" t="b">
        <f t="shared" si="13"/>
        <v>0</v>
      </c>
      <c r="Z252" s="106">
        <f t="shared" si="14"/>
        <v>33</v>
      </c>
      <c r="AA252" s="105"/>
      <c r="AB252" s="81"/>
      <c r="AC252" s="81"/>
      <c r="AD252" s="14"/>
      <c r="AE252" s="14"/>
      <c r="AF252" s="13"/>
    </row>
    <row r="253" spans="1:32" s="10" customFormat="1" ht="28.8" x14ac:dyDescent="0.3">
      <c r="A253" s="14">
        <v>250</v>
      </c>
      <c r="B253" s="8">
        <v>21125</v>
      </c>
      <c r="C253" s="9" t="s">
        <v>1001</v>
      </c>
      <c r="D253" s="8">
        <v>5.4710000000000001</v>
      </c>
      <c r="E253" s="8">
        <v>8.5779999999999994</v>
      </c>
      <c r="F253" s="8">
        <f t="shared" si="17"/>
        <v>3.1069999999999993</v>
      </c>
      <c r="G253" s="38" t="s">
        <v>901</v>
      </c>
      <c r="H253" s="8" t="s">
        <v>940</v>
      </c>
      <c r="I253" s="9" t="s">
        <v>941</v>
      </c>
      <c r="J253" s="8" t="s">
        <v>432</v>
      </c>
      <c r="K253" s="14">
        <v>27</v>
      </c>
      <c r="L253" s="14">
        <v>53</v>
      </c>
      <c r="M253" s="14">
        <v>100</v>
      </c>
      <c r="N253" s="14">
        <v>0</v>
      </c>
      <c r="O253" s="14">
        <v>0</v>
      </c>
      <c r="P253" s="14">
        <v>0</v>
      </c>
      <c r="Q253" s="11">
        <v>33</v>
      </c>
      <c r="R253" s="25"/>
      <c r="S253" s="32" t="s">
        <v>492</v>
      </c>
      <c r="T253" s="15" t="s">
        <v>482</v>
      </c>
      <c r="U253" s="9" t="s">
        <v>489</v>
      </c>
      <c r="V253" s="15" t="s">
        <v>498</v>
      </c>
      <c r="W253" s="28" t="s">
        <v>749</v>
      </c>
      <c r="X253" s="9"/>
      <c r="Y253" s="107">
        <f t="shared" si="13"/>
        <v>0</v>
      </c>
      <c r="Z253" s="106">
        <f t="shared" si="14"/>
        <v>33</v>
      </c>
      <c r="AA253" s="105"/>
      <c r="AB253" s="81"/>
      <c r="AC253" s="81">
        <v>1</v>
      </c>
      <c r="AD253" s="14"/>
      <c r="AE253" s="14"/>
      <c r="AF253" s="13"/>
    </row>
    <row r="254" spans="1:32" s="10" customFormat="1" ht="43.2" x14ac:dyDescent="0.3">
      <c r="A254" s="14">
        <v>251</v>
      </c>
      <c r="B254" s="8">
        <v>22255</v>
      </c>
      <c r="C254" s="9" t="s">
        <v>181</v>
      </c>
      <c r="D254" s="8">
        <v>5.2999999999999999E-2</v>
      </c>
      <c r="E254" s="8">
        <v>2.5329999999999999</v>
      </c>
      <c r="F254" s="8">
        <f t="shared" si="17"/>
        <v>2.48</v>
      </c>
      <c r="G254" s="43" t="s">
        <v>24</v>
      </c>
      <c r="H254" s="9" t="s">
        <v>281</v>
      </c>
      <c r="I254" s="9" t="s">
        <v>318</v>
      </c>
      <c r="J254" s="15" t="s">
        <v>424</v>
      </c>
      <c r="K254" s="14">
        <v>48</v>
      </c>
      <c r="L254" s="14">
        <v>93</v>
      </c>
      <c r="M254" s="14">
        <v>0</v>
      </c>
      <c r="N254" s="14">
        <v>34</v>
      </c>
      <c r="O254" s="14">
        <v>11</v>
      </c>
      <c r="P254" s="46">
        <v>0</v>
      </c>
      <c r="Q254" s="11">
        <v>33</v>
      </c>
      <c r="R254" s="25"/>
      <c r="S254" s="45" t="s">
        <v>489</v>
      </c>
      <c r="T254" s="45" t="s">
        <v>489</v>
      </c>
      <c r="U254" s="9" t="s">
        <v>830</v>
      </c>
      <c r="V254" s="15" t="s">
        <v>498</v>
      </c>
      <c r="W254" s="28" t="s">
        <v>684</v>
      </c>
      <c r="X254" s="9"/>
      <c r="Y254" s="107" t="b">
        <f t="shared" si="13"/>
        <v>0</v>
      </c>
      <c r="Z254" s="106">
        <f t="shared" si="14"/>
        <v>33</v>
      </c>
      <c r="AA254" s="105"/>
      <c r="AB254" s="81"/>
      <c r="AC254" s="81"/>
      <c r="AD254" s="14"/>
      <c r="AE254" s="14"/>
      <c r="AF254" s="13"/>
    </row>
    <row r="255" spans="1:32" s="10" customFormat="1" ht="57.6" x14ac:dyDescent="0.3">
      <c r="A255" s="14">
        <v>252</v>
      </c>
      <c r="B255" s="8">
        <v>22289</v>
      </c>
      <c r="C255" s="9" t="s">
        <v>182</v>
      </c>
      <c r="D255" s="8">
        <v>7.3999999999999996E-2</v>
      </c>
      <c r="E255" s="8">
        <v>4.4859999999999998</v>
      </c>
      <c r="F255" s="8">
        <f t="shared" si="17"/>
        <v>4.4119999999999999</v>
      </c>
      <c r="G255" s="43" t="s">
        <v>24</v>
      </c>
      <c r="H255" s="9" t="s">
        <v>290</v>
      </c>
      <c r="I255" s="9" t="s">
        <v>347</v>
      </c>
      <c r="J255" s="15" t="s">
        <v>459</v>
      </c>
      <c r="K255" s="14">
        <v>29</v>
      </c>
      <c r="L255" s="14">
        <v>27</v>
      </c>
      <c r="M255" s="14">
        <v>100</v>
      </c>
      <c r="N255" s="14">
        <v>5</v>
      </c>
      <c r="O255" s="14">
        <v>1</v>
      </c>
      <c r="P255" s="14">
        <v>0</v>
      </c>
      <c r="Q255" s="11">
        <v>33</v>
      </c>
      <c r="R255" s="25"/>
      <c r="S255" s="32" t="s">
        <v>492</v>
      </c>
      <c r="T255" s="15" t="s">
        <v>482</v>
      </c>
      <c r="U255" s="9" t="s">
        <v>777</v>
      </c>
      <c r="V255" s="15" t="s">
        <v>583</v>
      </c>
      <c r="W255" s="28" t="s">
        <v>658</v>
      </c>
      <c r="X255" s="9"/>
      <c r="Y255" s="107">
        <f t="shared" si="13"/>
        <v>0</v>
      </c>
      <c r="Z255" s="106">
        <f t="shared" si="14"/>
        <v>33</v>
      </c>
      <c r="AA255" s="105"/>
      <c r="AB255" s="81"/>
      <c r="AC255" s="81">
        <v>1</v>
      </c>
      <c r="AD255" s="14"/>
      <c r="AE255" s="14"/>
      <c r="AF255" s="13"/>
    </row>
    <row r="256" spans="1:32" s="10" customFormat="1" ht="43.2" x14ac:dyDescent="0.3">
      <c r="A256" s="14">
        <v>253</v>
      </c>
      <c r="B256" s="8">
        <v>24144</v>
      </c>
      <c r="C256" s="9" t="s">
        <v>1089</v>
      </c>
      <c r="D256" s="8">
        <v>1.0309999999999999</v>
      </c>
      <c r="E256" s="8">
        <v>3.827</v>
      </c>
      <c r="F256" s="8">
        <f t="shared" si="17"/>
        <v>2.7960000000000003</v>
      </c>
      <c r="G256" s="38" t="s">
        <v>901</v>
      </c>
      <c r="H256" s="8" t="s">
        <v>906</v>
      </c>
      <c r="I256" s="9" t="s">
        <v>907</v>
      </c>
      <c r="J256" s="8" t="s">
        <v>382</v>
      </c>
      <c r="K256" s="14">
        <v>31</v>
      </c>
      <c r="L256" s="14">
        <v>80</v>
      </c>
      <c r="M256" s="14">
        <v>0</v>
      </c>
      <c r="N256" s="14">
        <v>22</v>
      </c>
      <c r="O256" s="14">
        <v>8</v>
      </c>
      <c r="P256" s="14">
        <v>10</v>
      </c>
      <c r="Q256" s="11">
        <v>33</v>
      </c>
      <c r="R256" s="25"/>
      <c r="S256" s="32" t="s">
        <v>480</v>
      </c>
      <c r="T256" s="15" t="s">
        <v>482</v>
      </c>
      <c r="U256" s="9" t="s">
        <v>1090</v>
      </c>
      <c r="V256" s="15" t="s">
        <v>550</v>
      </c>
      <c r="W256" s="28" t="s">
        <v>640</v>
      </c>
      <c r="X256" s="9"/>
      <c r="Y256" s="107">
        <f t="shared" si="13"/>
        <v>10</v>
      </c>
      <c r="Z256" s="106">
        <f t="shared" si="14"/>
        <v>33</v>
      </c>
      <c r="AA256" s="105"/>
      <c r="AB256" s="81">
        <v>1</v>
      </c>
      <c r="AC256" s="81"/>
      <c r="AD256" s="14"/>
      <c r="AE256" s="14"/>
      <c r="AF256" s="13"/>
    </row>
    <row r="257" spans="1:32" s="10" customFormat="1" ht="43.2" x14ac:dyDescent="0.3">
      <c r="A257" s="14">
        <v>254</v>
      </c>
      <c r="B257" s="8">
        <v>13146</v>
      </c>
      <c r="C257" s="9" t="s">
        <v>183</v>
      </c>
      <c r="D257" s="8">
        <v>2.988</v>
      </c>
      <c r="E257" s="8">
        <v>4.1550000000000002</v>
      </c>
      <c r="F257" s="8">
        <f t="shared" si="17"/>
        <v>1.1670000000000003</v>
      </c>
      <c r="G257" s="36" t="s">
        <v>44</v>
      </c>
      <c r="H257" s="9" t="s">
        <v>284</v>
      </c>
      <c r="I257" s="9" t="s">
        <v>346</v>
      </c>
      <c r="J257" s="15" t="s">
        <v>440</v>
      </c>
      <c r="K257" s="14">
        <v>33</v>
      </c>
      <c r="L257" s="14">
        <v>7</v>
      </c>
      <c r="M257" s="14">
        <v>0</v>
      </c>
      <c r="N257" s="14">
        <v>6</v>
      </c>
      <c r="O257" s="14">
        <v>0</v>
      </c>
      <c r="P257" s="14">
        <v>20</v>
      </c>
      <c r="Q257" s="11">
        <v>32</v>
      </c>
      <c r="R257" s="25"/>
      <c r="S257" s="32" t="s">
        <v>454</v>
      </c>
      <c r="T257" s="15" t="s">
        <v>482</v>
      </c>
      <c r="U257" s="9" t="s">
        <v>773</v>
      </c>
      <c r="V257" s="15" t="s">
        <v>509</v>
      </c>
      <c r="W257" s="28" t="s">
        <v>653</v>
      </c>
      <c r="X257" s="9"/>
      <c r="Y257" s="107">
        <f t="shared" si="13"/>
        <v>20</v>
      </c>
      <c r="Z257" s="106">
        <f t="shared" si="14"/>
        <v>32</v>
      </c>
      <c r="AA257" s="104">
        <v>1</v>
      </c>
      <c r="AB257" s="81"/>
      <c r="AC257" s="81"/>
      <c r="AD257" s="14"/>
      <c r="AE257" s="14"/>
      <c r="AF257" s="13"/>
    </row>
    <row r="258" spans="1:32" s="10" customFormat="1" ht="43.2" x14ac:dyDescent="0.3">
      <c r="A258" s="14">
        <v>255</v>
      </c>
      <c r="B258" s="8">
        <v>14107</v>
      </c>
      <c r="C258" s="9" t="s">
        <v>124</v>
      </c>
      <c r="D258" s="8">
        <v>4.25</v>
      </c>
      <c r="E258" s="8">
        <v>7.9450000000000003</v>
      </c>
      <c r="F258" s="8">
        <f t="shared" si="17"/>
        <v>3.6950000000000003</v>
      </c>
      <c r="G258" s="43" t="s">
        <v>24</v>
      </c>
      <c r="H258" s="9" t="s">
        <v>282</v>
      </c>
      <c r="I258" s="9" t="s">
        <v>335</v>
      </c>
      <c r="J258" s="34" t="s">
        <v>426</v>
      </c>
      <c r="K258" s="14">
        <v>23</v>
      </c>
      <c r="L258" s="14">
        <v>27</v>
      </c>
      <c r="M258" s="14">
        <v>100</v>
      </c>
      <c r="N258" s="14">
        <v>11</v>
      </c>
      <c r="O258" s="14">
        <v>0</v>
      </c>
      <c r="P258" s="14">
        <v>0</v>
      </c>
      <c r="Q258" s="11">
        <v>32</v>
      </c>
      <c r="R258" s="25"/>
      <c r="S258" s="34" t="s">
        <v>492</v>
      </c>
      <c r="T258" s="34" t="s">
        <v>482</v>
      </c>
      <c r="U258" s="9" t="s">
        <v>826</v>
      </c>
      <c r="V258" s="15" t="s">
        <v>584</v>
      </c>
      <c r="W258" s="28" t="s">
        <v>719</v>
      </c>
      <c r="X258" s="9"/>
      <c r="Y258" s="107">
        <f t="shared" si="13"/>
        <v>0</v>
      </c>
      <c r="Z258" s="106">
        <f t="shared" si="14"/>
        <v>32</v>
      </c>
      <c r="AA258" s="105"/>
      <c r="AB258" s="81"/>
      <c r="AC258" s="81">
        <v>1</v>
      </c>
      <c r="AD258" s="14"/>
      <c r="AE258" s="14"/>
      <c r="AF258" s="13"/>
    </row>
    <row r="259" spans="1:32" s="10" customFormat="1" ht="43.2" x14ac:dyDescent="0.3">
      <c r="A259" s="14">
        <v>256</v>
      </c>
      <c r="B259" s="8">
        <v>14242</v>
      </c>
      <c r="C259" s="9" t="s">
        <v>126</v>
      </c>
      <c r="D259" s="8">
        <v>4.6310000000000002</v>
      </c>
      <c r="E259" s="8">
        <v>6.8239999999999998</v>
      </c>
      <c r="F259" s="8">
        <f t="shared" si="17"/>
        <v>2.1929999999999996</v>
      </c>
      <c r="G259" s="38" t="s">
        <v>901</v>
      </c>
      <c r="H259" s="8" t="s">
        <v>906</v>
      </c>
      <c r="I259" s="9" t="s">
        <v>1013</v>
      </c>
      <c r="J259" s="8" t="s">
        <v>430</v>
      </c>
      <c r="K259" s="14">
        <v>37</v>
      </c>
      <c r="L259" s="14">
        <v>100</v>
      </c>
      <c r="M259" s="14">
        <v>0</v>
      </c>
      <c r="N259" s="14">
        <v>5</v>
      </c>
      <c r="O259" s="14">
        <v>0</v>
      </c>
      <c r="P259" s="14">
        <v>10</v>
      </c>
      <c r="Q259" s="11">
        <v>32</v>
      </c>
      <c r="R259" s="25"/>
      <c r="S259" s="32" t="s">
        <v>480</v>
      </c>
      <c r="T259" s="15" t="s">
        <v>482</v>
      </c>
      <c r="U259" s="9" t="s">
        <v>800</v>
      </c>
      <c r="V259" s="15" t="s">
        <v>1091</v>
      </c>
      <c r="W259" s="28" t="s">
        <v>650</v>
      </c>
      <c r="X259" s="9"/>
      <c r="Y259" s="107">
        <f t="shared" si="13"/>
        <v>10</v>
      </c>
      <c r="Z259" s="106">
        <f t="shared" si="14"/>
        <v>32</v>
      </c>
      <c r="AA259" s="105"/>
      <c r="AB259" s="81">
        <v>1</v>
      </c>
      <c r="AC259" s="81"/>
      <c r="AD259" s="14"/>
      <c r="AE259" s="14"/>
      <c r="AF259" s="13"/>
    </row>
    <row r="260" spans="1:32" s="10" customFormat="1" ht="57.6" x14ac:dyDescent="0.3">
      <c r="A260" s="14">
        <v>257</v>
      </c>
      <c r="B260" s="8">
        <v>18105</v>
      </c>
      <c r="C260" s="9" t="s">
        <v>184</v>
      </c>
      <c r="D260" s="8">
        <v>14.365</v>
      </c>
      <c r="E260" s="8">
        <v>18.206</v>
      </c>
      <c r="F260" s="8">
        <f t="shared" si="17"/>
        <v>3.8409999999999993</v>
      </c>
      <c r="G260" s="43" t="s">
        <v>24</v>
      </c>
      <c r="H260" s="9" t="s">
        <v>291</v>
      </c>
      <c r="I260" s="9" t="s">
        <v>348</v>
      </c>
      <c r="J260" s="15" t="s">
        <v>374</v>
      </c>
      <c r="K260" s="14">
        <v>45</v>
      </c>
      <c r="L260" s="14">
        <v>60</v>
      </c>
      <c r="M260" s="14">
        <v>0</v>
      </c>
      <c r="N260" s="14">
        <v>8</v>
      </c>
      <c r="O260" s="14">
        <v>2</v>
      </c>
      <c r="P260" s="14">
        <v>10</v>
      </c>
      <c r="Q260" s="11">
        <v>32</v>
      </c>
      <c r="R260" s="25"/>
      <c r="S260" s="32" t="s">
        <v>480</v>
      </c>
      <c r="T260" s="15" t="s">
        <v>482</v>
      </c>
      <c r="U260" s="9" t="s">
        <v>778</v>
      </c>
      <c r="V260" s="15" t="s">
        <v>505</v>
      </c>
      <c r="W260" s="28" t="s">
        <v>640</v>
      </c>
      <c r="X260" s="9"/>
      <c r="Y260" s="107">
        <f t="shared" ref="Y260:Y323" si="18">IF(AA260=1,20,IF(AB260=1,10,IF(AC260=1,0)))</f>
        <v>10</v>
      </c>
      <c r="Z260" s="106">
        <f t="shared" ref="Z260:Z323" si="19">Q260-P260+Y260</f>
        <v>32</v>
      </c>
      <c r="AA260" s="105"/>
      <c r="AB260" s="81">
        <v>1</v>
      </c>
      <c r="AC260" s="81"/>
      <c r="AD260" s="14"/>
      <c r="AE260" s="14"/>
      <c r="AF260" s="13"/>
    </row>
    <row r="261" spans="1:32" s="10" customFormat="1" ht="43.2" x14ac:dyDescent="0.3">
      <c r="A261" s="14">
        <v>258</v>
      </c>
      <c r="B261" s="8">
        <v>22169</v>
      </c>
      <c r="C261" s="9" t="s">
        <v>185</v>
      </c>
      <c r="D261" s="8">
        <v>7.4999999999999997E-2</v>
      </c>
      <c r="E261" s="8">
        <v>2.145</v>
      </c>
      <c r="F261" s="8">
        <f t="shared" si="17"/>
        <v>2.0699999999999998</v>
      </c>
      <c r="G261" s="43" t="s">
        <v>24</v>
      </c>
      <c r="H261" s="9" t="s">
        <v>281</v>
      </c>
      <c r="I261" s="9" t="s">
        <v>310</v>
      </c>
      <c r="J261" s="15" t="s">
        <v>433</v>
      </c>
      <c r="K261" s="14">
        <v>26</v>
      </c>
      <c r="L261" s="14">
        <v>40</v>
      </c>
      <c r="M261" s="14">
        <v>0</v>
      </c>
      <c r="N261" s="14">
        <v>39</v>
      </c>
      <c r="O261" s="14">
        <v>10</v>
      </c>
      <c r="P261" s="14">
        <v>10</v>
      </c>
      <c r="Q261" s="11">
        <v>32</v>
      </c>
      <c r="R261" s="25"/>
      <c r="S261" s="32" t="s">
        <v>480</v>
      </c>
      <c r="T261" s="15" t="s">
        <v>482</v>
      </c>
      <c r="U261" s="9" t="s">
        <v>785</v>
      </c>
      <c r="V261" s="15" t="s">
        <v>585</v>
      </c>
      <c r="W261" s="28" t="s">
        <v>653</v>
      </c>
      <c r="X261" s="9"/>
      <c r="Y261" s="107">
        <f t="shared" si="18"/>
        <v>10</v>
      </c>
      <c r="Z261" s="106">
        <f t="shared" si="19"/>
        <v>32</v>
      </c>
      <c r="AA261" s="105"/>
      <c r="AB261" s="81">
        <v>1</v>
      </c>
      <c r="AC261" s="81"/>
      <c r="AD261" s="14"/>
      <c r="AE261" s="14"/>
      <c r="AF261" s="13"/>
    </row>
    <row r="262" spans="1:32" s="10" customFormat="1" ht="43.2" x14ac:dyDescent="0.3">
      <c r="A262" s="14">
        <v>259</v>
      </c>
      <c r="B262" s="8">
        <v>23248</v>
      </c>
      <c r="C262" s="9" t="s">
        <v>186</v>
      </c>
      <c r="D262" s="8">
        <v>5.2999999999999999E-2</v>
      </c>
      <c r="E262" s="8">
        <v>3.355</v>
      </c>
      <c r="F262" s="8">
        <f t="shared" si="17"/>
        <v>3.302</v>
      </c>
      <c r="G262" s="43" t="s">
        <v>24</v>
      </c>
      <c r="H262" s="9" t="s">
        <v>279</v>
      </c>
      <c r="I262" s="9" t="s">
        <v>326</v>
      </c>
      <c r="J262" s="15" t="s">
        <v>391</v>
      </c>
      <c r="K262" s="14">
        <v>28</v>
      </c>
      <c r="L262" s="14">
        <v>40</v>
      </c>
      <c r="M262" s="14">
        <v>71</v>
      </c>
      <c r="N262" s="14">
        <v>22</v>
      </c>
      <c r="O262" s="14">
        <v>4</v>
      </c>
      <c r="P262" s="46">
        <v>0</v>
      </c>
      <c r="Q262" s="11">
        <v>32</v>
      </c>
      <c r="R262" s="25"/>
      <c r="S262" s="45" t="s">
        <v>489</v>
      </c>
      <c r="T262" s="45" t="s">
        <v>489</v>
      </c>
      <c r="U262" s="9" t="s">
        <v>843</v>
      </c>
      <c r="V262" s="15" t="s">
        <v>498</v>
      </c>
      <c r="W262" s="28" t="s">
        <v>672</v>
      </c>
      <c r="X262" s="9"/>
      <c r="Y262" s="107" t="b">
        <f t="shared" si="18"/>
        <v>0</v>
      </c>
      <c r="Z262" s="106">
        <f t="shared" si="19"/>
        <v>32</v>
      </c>
      <c r="AA262" s="105"/>
      <c r="AB262" s="81"/>
      <c r="AC262" s="81"/>
      <c r="AD262" s="14"/>
      <c r="AE262" s="14"/>
      <c r="AF262" s="13"/>
    </row>
    <row r="263" spans="1:32" s="10" customFormat="1" ht="72" x14ac:dyDescent="0.3">
      <c r="A263" s="14">
        <v>260</v>
      </c>
      <c r="B263" s="8">
        <v>24109</v>
      </c>
      <c r="C263" s="9" t="s">
        <v>1092</v>
      </c>
      <c r="D263" s="8">
        <v>4.673</v>
      </c>
      <c r="E263" s="8">
        <v>13.537000000000001</v>
      </c>
      <c r="F263" s="8">
        <f t="shared" si="17"/>
        <v>8.8640000000000008</v>
      </c>
      <c r="G263" s="38" t="s">
        <v>901</v>
      </c>
      <c r="H263" s="8" t="s">
        <v>906</v>
      </c>
      <c r="I263" s="9" t="s">
        <v>1093</v>
      </c>
      <c r="J263" s="48" t="s">
        <v>474</v>
      </c>
      <c r="K263" s="14">
        <v>25</v>
      </c>
      <c r="L263" s="14">
        <v>27</v>
      </c>
      <c r="M263" s="14">
        <v>0</v>
      </c>
      <c r="N263" s="14">
        <v>10</v>
      </c>
      <c r="O263" s="14">
        <v>1</v>
      </c>
      <c r="P263" s="14">
        <v>20</v>
      </c>
      <c r="Q263" s="11">
        <v>32</v>
      </c>
      <c r="R263" s="25"/>
      <c r="S263" s="32" t="s">
        <v>454</v>
      </c>
      <c r="T263" s="15" t="s">
        <v>482</v>
      </c>
      <c r="U263" s="9" t="s">
        <v>831</v>
      </c>
      <c r="V263" s="15" t="s">
        <v>498</v>
      </c>
      <c r="W263" s="28" t="s">
        <v>1094</v>
      </c>
      <c r="X263" s="41" t="s">
        <v>1095</v>
      </c>
      <c r="Y263" s="107">
        <f t="shared" si="18"/>
        <v>20</v>
      </c>
      <c r="Z263" s="106">
        <f t="shared" si="19"/>
        <v>32</v>
      </c>
      <c r="AA263" s="104">
        <v>1</v>
      </c>
      <c r="AB263" s="81"/>
      <c r="AC263" s="81"/>
      <c r="AD263" s="14"/>
      <c r="AE263" s="14"/>
      <c r="AF263" s="13"/>
    </row>
    <row r="264" spans="1:32" s="10" customFormat="1" ht="43.2" x14ac:dyDescent="0.3">
      <c r="A264" s="14">
        <v>261</v>
      </c>
      <c r="B264" s="8">
        <v>24145</v>
      </c>
      <c r="C264" s="9" t="s">
        <v>1096</v>
      </c>
      <c r="D264" s="8">
        <v>3.3959999999999999</v>
      </c>
      <c r="E264" s="8">
        <v>11.473000000000001</v>
      </c>
      <c r="F264" s="8">
        <f t="shared" si="17"/>
        <v>8.0770000000000017</v>
      </c>
      <c r="G264" s="38" t="s">
        <v>901</v>
      </c>
      <c r="H264" s="8" t="s">
        <v>906</v>
      </c>
      <c r="I264" s="9" t="s">
        <v>907</v>
      </c>
      <c r="J264" s="9" t="s">
        <v>1097</v>
      </c>
      <c r="K264" s="14">
        <v>42</v>
      </c>
      <c r="L264" s="14">
        <v>62</v>
      </c>
      <c r="M264" s="14">
        <v>0</v>
      </c>
      <c r="N264" s="14">
        <v>14</v>
      </c>
      <c r="O264" s="14">
        <v>3</v>
      </c>
      <c r="P264" s="14">
        <v>10</v>
      </c>
      <c r="Q264" s="11">
        <v>32</v>
      </c>
      <c r="R264" s="25"/>
      <c r="S264" s="32" t="s">
        <v>480</v>
      </c>
      <c r="T264" s="15" t="s">
        <v>482</v>
      </c>
      <c r="U264" s="9" t="s">
        <v>784</v>
      </c>
      <c r="V264" s="15" t="s">
        <v>1098</v>
      </c>
      <c r="W264" s="28" t="s">
        <v>640</v>
      </c>
      <c r="X264" s="9"/>
      <c r="Y264" s="107">
        <f t="shared" si="18"/>
        <v>10</v>
      </c>
      <c r="Z264" s="106">
        <f t="shared" si="19"/>
        <v>32</v>
      </c>
      <c r="AA264" s="105"/>
      <c r="AB264" s="81">
        <v>1</v>
      </c>
      <c r="AC264" s="81"/>
      <c r="AD264" s="14"/>
      <c r="AE264" s="14"/>
      <c r="AF264" s="13"/>
    </row>
    <row r="265" spans="1:32" s="10" customFormat="1" ht="28.8" x14ac:dyDescent="0.3">
      <c r="A265" s="14">
        <v>262</v>
      </c>
      <c r="B265" s="8">
        <v>24170</v>
      </c>
      <c r="C265" s="9" t="s">
        <v>1099</v>
      </c>
      <c r="D265" s="8">
        <v>9.8230000000000004</v>
      </c>
      <c r="E265" s="8">
        <v>10.085000000000001</v>
      </c>
      <c r="F265" s="8">
        <f t="shared" si="17"/>
        <v>0.26200000000000045</v>
      </c>
      <c r="G265" s="38" t="s">
        <v>901</v>
      </c>
      <c r="H265" s="8" t="s">
        <v>906</v>
      </c>
      <c r="I265" s="9" t="s">
        <v>997</v>
      </c>
      <c r="J265" s="8" t="s">
        <v>1100</v>
      </c>
      <c r="K265" s="14">
        <v>70</v>
      </c>
      <c r="L265" s="14">
        <v>73</v>
      </c>
      <c r="M265" s="14">
        <v>0</v>
      </c>
      <c r="N265" s="14">
        <v>14</v>
      </c>
      <c r="O265" s="14">
        <v>5</v>
      </c>
      <c r="P265" s="46">
        <v>0</v>
      </c>
      <c r="Q265" s="11">
        <v>32</v>
      </c>
      <c r="R265" s="25"/>
      <c r="S265" s="45" t="s">
        <v>489</v>
      </c>
      <c r="T265" s="45" t="s">
        <v>489</v>
      </c>
      <c r="U265" s="9" t="s">
        <v>770</v>
      </c>
      <c r="V265" s="15" t="s">
        <v>498</v>
      </c>
      <c r="W265" s="28" t="s">
        <v>643</v>
      </c>
      <c r="X265" s="9"/>
      <c r="Y265" s="107" t="b">
        <f t="shared" si="18"/>
        <v>0</v>
      </c>
      <c r="Z265" s="106">
        <f t="shared" si="19"/>
        <v>32</v>
      </c>
      <c r="AA265" s="105"/>
      <c r="AB265" s="81"/>
      <c r="AC265" s="81"/>
      <c r="AD265" s="14"/>
      <c r="AE265" s="14"/>
      <c r="AF265" s="13"/>
    </row>
    <row r="266" spans="1:32" s="10" customFormat="1" ht="43.2" x14ac:dyDescent="0.3">
      <c r="A266" s="14">
        <v>263</v>
      </c>
      <c r="B266" s="8">
        <v>25132</v>
      </c>
      <c r="C266" s="9" t="s">
        <v>140</v>
      </c>
      <c r="D266" s="8">
        <v>14.861000000000001</v>
      </c>
      <c r="E266" s="8">
        <v>18.966000000000001</v>
      </c>
      <c r="F266" s="8">
        <f t="shared" si="17"/>
        <v>4.1050000000000004</v>
      </c>
      <c r="G266" s="43" t="s">
        <v>24</v>
      </c>
      <c r="H266" s="9" t="s">
        <v>280</v>
      </c>
      <c r="I266" s="9" t="s">
        <v>309</v>
      </c>
      <c r="J266" s="15" t="s">
        <v>436</v>
      </c>
      <c r="K266" s="14">
        <v>31</v>
      </c>
      <c r="L266" s="14">
        <v>53</v>
      </c>
      <c r="M266" s="14">
        <v>82</v>
      </c>
      <c r="N266" s="14">
        <v>3</v>
      </c>
      <c r="O266" s="14">
        <v>3</v>
      </c>
      <c r="P266" s="46">
        <v>0</v>
      </c>
      <c r="Q266" s="11">
        <v>32</v>
      </c>
      <c r="R266" s="25"/>
      <c r="S266" s="45" t="s">
        <v>489</v>
      </c>
      <c r="T266" s="45" t="s">
        <v>489</v>
      </c>
      <c r="U266" s="9" t="s">
        <v>781</v>
      </c>
      <c r="V266" s="15" t="s">
        <v>498</v>
      </c>
      <c r="W266" s="28" t="s">
        <v>643</v>
      </c>
      <c r="X266" s="9"/>
      <c r="Y266" s="107" t="b">
        <f t="shared" si="18"/>
        <v>0</v>
      </c>
      <c r="Z266" s="106">
        <f t="shared" si="19"/>
        <v>32</v>
      </c>
      <c r="AA266" s="105"/>
      <c r="AB266" s="81"/>
      <c r="AC266" s="81"/>
      <c r="AD266" s="14"/>
      <c r="AE266" s="14"/>
      <c r="AF266" s="13"/>
    </row>
    <row r="267" spans="1:32" s="10" customFormat="1" ht="28.8" x14ac:dyDescent="0.3">
      <c r="A267" s="14">
        <v>264</v>
      </c>
      <c r="B267" s="8">
        <v>25196</v>
      </c>
      <c r="C267" s="9" t="s">
        <v>141</v>
      </c>
      <c r="D267" s="8">
        <v>2.5000000000000001E-2</v>
      </c>
      <c r="E267" s="8">
        <v>2.1669999999999998</v>
      </c>
      <c r="F267" s="8">
        <f t="shared" si="17"/>
        <v>2.1419999999999999</v>
      </c>
      <c r="G267" s="43" t="s">
        <v>24</v>
      </c>
      <c r="H267" s="9" t="s">
        <v>280</v>
      </c>
      <c r="I267" s="9" t="s">
        <v>304</v>
      </c>
      <c r="J267" s="15" t="s">
        <v>432</v>
      </c>
      <c r="K267" s="14">
        <v>27</v>
      </c>
      <c r="L267" s="14">
        <v>13</v>
      </c>
      <c r="M267" s="14">
        <v>100</v>
      </c>
      <c r="N267" s="14">
        <v>8</v>
      </c>
      <c r="O267" s="14">
        <v>5</v>
      </c>
      <c r="P267" s="46">
        <v>0</v>
      </c>
      <c r="Q267" s="11">
        <v>32</v>
      </c>
      <c r="R267" s="25"/>
      <c r="S267" s="45" t="s">
        <v>489</v>
      </c>
      <c r="T267" s="45" t="s">
        <v>489</v>
      </c>
      <c r="U267" s="9" t="s">
        <v>489</v>
      </c>
      <c r="V267" s="15" t="s">
        <v>586</v>
      </c>
      <c r="W267" s="28" t="s">
        <v>640</v>
      </c>
      <c r="X267" s="9"/>
      <c r="Y267" s="107" t="b">
        <f t="shared" si="18"/>
        <v>0</v>
      </c>
      <c r="Z267" s="106">
        <f t="shared" si="19"/>
        <v>32</v>
      </c>
      <c r="AA267" s="105"/>
      <c r="AB267" s="81"/>
      <c r="AC267" s="81"/>
      <c r="AD267" s="14"/>
      <c r="AE267" s="14"/>
      <c r="AF267" s="13"/>
    </row>
    <row r="268" spans="1:32" s="10" customFormat="1" ht="28.8" x14ac:dyDescent="0.3">
      <c r="A268" s="14">
        <v>265</v>
      </c>
      <c r="B268" s="8">
        <v>13119</v>
      </c>
      <c r="C268" s="9" t="s">
        <v>187</v>
      </c>
      <c r="D268" s="8">
        <v>3.0720000000000001</v>
      </c>
      <c r="E268" s="8">
        <v>3.2120000000000002</v>
      </c>
      <c r="F268" s="8">
        <f t="shared" si="17"/>
        <v>0.14000000000000012</v>
      </c>
      <c r="G268" s="36" t="s">
        <v>44</v>
      </c>
      <c r="H268" s="9" t="s">
        <v>284</v>
      </c>
      <c r="I268" s="9" t="s">
        <v>339</v>
      </c>
      <c r="J268" s="15" t="s">
        <v>366</v>
      </c>
      <c r="K268" s="14">
        <v>53</v>
      </c>
      <c r="L268" s="14">
        <v>47</v>
      </c>
      <c r="M268" s="14">
        <v>0</v>
      </c>
      <c r="N268" s="14">
        <v>51</v>
      </c>
      <c r="O268" s="14">
        <v>0</v>
      </c>
      <c r="P268" s="14">
        <v>0</v>
      </c>
      <c r="Q268" s="11">
        <v>31</v>
      </c>
      <c r="R268" s="25"/>
      <c r="S268" s="32" t="s">
        <v>492</v>
      </c>
      <c r="T268" s="15" t="s">
        <v>482</v>
      </c>
      <c r="U268" s="9" t="s">
        <v>489</v>
      </c>
      <c r="V268" s="15" t="s">
        <v>533</v>
      </c>
      <c r="W268" s="28" t="s">
        <v>640</v>
      </c>
      <c r="X268" s="9"/>
      <c r="Y268" s="107">
        <f t="shared" si="18"/>
        <v>0</v>
      </c>
      <c r="Z268" s="106">
        <f t="shared" si="19"/>
        <v>31</v>
      </c>
      <c r="AA268" s="105"/>
      <c r="AB268" s="81"/>
      <c r="AC268" s="81">
        <v>1</v>
      </c>
      <c r="AD268" s="14"/>
      <c r="AE268" s="14"/>
      <c r="AF268" s="13"/>
    </row>
    <row r="269" spans="1:32" s="10" customFormat="1" ht="28.8" x14ac:dyDescent="0.3">
      <c r="A269" s="14">
        <v>266</v>
      </c>
      <c r="B269" s="8">
        <v>16188</v>
      </c>
      <c r="C269" s="9" t="s">
        <v>1101</v>
      </c>
      <c r="D269" s="8">
        <v>0.34399999999999997</v>
      </c>
      <c r="E269" s="8">
        <v>1.306</v>
      </c>
      <c r="F269" s="8">
        <f t="shared" si="17"/>
        <v>0.96200000000000008</v>
      </c>
      <c r="G269" s="38" t="s">
        <v>901</v>
      </c>
      <c r="H269" s="8" t="s">
        <v>902</v>
      </c>
      <c r="I269" s="9" t="s">
        <v>923</v>
      </c>
      <c r="J269" s="8" t="s">
        <v>938</v>
      </c>
      <c r="K269" s="14">
        <v>60</v>
      </c>
      <c r="L269" s="14">
        <v>93</v>
      </c>
      <c r="M269" s="14">
        <v>0</v>
      </c>
      <c r="N269" s="14">
        <v>16</v>
      </c>
      <c r="O269" s="14">
        <v>3</v>
      </c>
      <c r="P269" s="14">
        <v>0</v>
      </c>
      <c r="Q269" s="11">
        <v>31</v>
      </c>
      <c r="R269" s="25"/>
      <c r="S269" s="32" t="s">
        <v>492</v>
      </c>
      <c r="T269" s="15" t="s">
        <v>482</v>
      </c>
      <c r="U269" s="9" t="s">
        <v>773</v>
      </c>
      <c r="V269" s="15" t="s">
        <v>509</v>
      </c>
      <c r="W269" s="28" t="s">
        <v>1102</v>
      </c>
      <c r="X269" s="62"/>
      <c r="Y269" s="107">
        <f t="shared" si="18"/>
        <v>0</v>
      </c>
      <c r="Z269" s="106">
        <f t="shared" si="19"/>
        <v>31</v>
      </c>
      <c r="AA269" s="105"/>
      <c r="AB269" s="81"/>
      <c r="AC269" s="81">
        <v>1</v>
      </c>
      <c r="AD269" s="14"/>
      <c r="AE269" s="14"/>
      <c r="AF269" s="13"/>
    </row>
    <row r="270" spans="1:32" s="10" customFormat="1" ht="72" x14ac:dyDescent="0.3">
      <c r="A270" s="14">
        <v>267</v>
      </c>
      <c r="B270" s="8">
        <v>19272</v>
      </c>
      <c r="C270" s="9" t="s">
        <v>937</v>
      </c>
      <c r="D270" s="8">
        <v>10.564</v>
      </c>
      <c r="E270" s="8">
        <v>15.762</v>
      </c>
      <c r="F270" s="8">
        <f t="shared" si="17"/>
        <v>5.1980000000000004</v>
      </c>
      <c r="G270" s="38" t="s">
        <v>901</v>
      </c>
      <c r="H270" s="8" t="s">
        <v>902</v>
      </c>
      <c r="I270" s="9" t="s">
        <v>1103</v>
      </c>
      <c r="J270" s="8" t="s">
        <v>938</v>
      </c>
      <c r="K270" s="14">
        <v>60</v>
      </c>
      <c r="L270" s="14">
        <v>100</v>
      </c>
      <c r="M270" s="14">
        <v>0</v>
      </c>
      <c r="N270" s="14">
        <v>13</v>
      </c>
      <c r="O270" s="14">
        <v>2</v>
      </c>
      <c r="P270" s="46">
        <v>0</v>
      </c>
      <c r="Q270" s="11">
        <v>31</v>
      </c>
      <c r="R270" s="25"/>
      <c r="S270" s="45" t="s">
        <v>489</v>
      </c>
      <c r="T270" s="45" t="s">
        <v>489</v>
      </c>
      <c r="U270" s="9" t="s">
        <v>775</v>
      </c>
      <c r="V270" s="15" t="s">
        <v>509</v>
      </c>
      <c r="W270" s="28" t="s">
        <v>653</v>
      </c>
      <c r="X270" s="9"/>
      <c r="Y270" s="107" t="b">
        <f t="shared" si="18"/>
        <v>0</v>
      </c>
      <c r="Z270" s="106">
        <f t="shared" si="19"/>
        <v>31</v>
      </c>
      <c r="AA270" s="105"/>
      <c r="AB270" s="81"/>
      <c r="AC270" s="81"/>
      <c r="AD270" s="14"/>
      <c r="AE270" s="14"/>
      <c r="AF270" s="13"/>
    </row>
    <row r="271" spans="1:32" s="10" customFormat="1" ht="100.8" x14ac:dyDescent="0.3">
      <c r="A271" s="14">
        <v>268</v>
      </c>
      <c r="B271" s="8">
        <v>20163</v>
      </c>
      <c r="C271" s="9" t="s">
        <v>1104</v>
      </c>
      <c r="D271" s="8">
        <v>9.5000000000000001E-2</v>
      </c>
      <c r="E271" s="8">
        <v>7.2309999999999999</v>
      </c>
      <c r="F271" s="8">
        <f t="shared" si="17"/>
        <v>7.1360000000000001</v>
      </c>
      <c r="G271" s="39" t="s">
        <v>918</v>
      </c>
      <c r="H271" s="8" t="s">
        <v>919</v>
      </c>
      <c r="I271" s="9" t="s">
        <v>928</v>
      </c>
      <c r="J271" s="9" t="s">
        <v>403</v>
      </c>
      <c r="K271" s="14">
        <v>40</v>
      </c>
      <c r="L271" s="14">
        <v>53</v>
      </c>
      <c r="M271" s="14">
        <v>0</v>
      </c>
      <c r="N271" s="14">
        <v>12</v>
      </c>
      <c r="O271" s="14">
        <v>7</v>
      </c>
      <c r="P271" s="14">
        <v>10</v>
      </c>
      <c r="Q271" s="11">
        <v>31</v>
      </c>
      <c r="R271" s="25"/>
      <c r="S271" s="32" t="s">
        <v>480</v>
      </c>
      <c r="T271" s="15" t="s">
        <v>482</v>
      </c>
      <c r="U271" s="9" t="s">
        <v>812</v>
      </c>
      <c r="V271" s="15" t="s">
        <v>1105</v>
      </c>
      <c r="W271" s="28" t="s">
        <v>1106</v>
      </c>
      <c r="X271" s="9"/>
      <c r="Y271" s="107">
        <f t="shared" si="18"/>
        <v>10</v>
      </c>
      <c r="Z271" s="106">
        <f t="shared" si="19"/>
        <v>31</v>
      </c>
      <c r="AA271" s="105"/>
      <c r="AB271" s="81">
        <v>1</v>
      </c>
      <c r="AC271" s="81"/>
      <c r="AD271" s="14"/>
      <c r="AE271" s="14"/>
      <c r="AF271" s="13"/>
    </row>
    <row r="272" spans="1:32" s="10" customFormat="1" ht="43.2" x14ac:dyDescent="0.3">
      <c r="A272" s="14">
        <v>269</v>
      </c>
      <c r="B272" s="8">
        <v>22216</v>
      </c>
      <c r="C272" s="9" t="s">
        <v>188</v>
      </c>
      <c r="D272" s="8">
        <v>0.28100000000000003</v>
      </c>
      <c r="E272" s="8">
        <v>2.7519999999999998</v>
      </c>
      <c r="F272" s="8">
        <f t="shared" si="17"/>
        <v>2.4709999999999996</v>
      </c>
      <c r="G272" s="43" t="s">
        <v>24</v>
      </c>
      <c r="H272" s="9" t="s">
        <v>281</v>
      </c>
      <c r="I272" s="9" t="s">
        <v>320</v>
      </c>
      <c r="J272" s="15" t="s">
        <v>382</v>
      </c>
      <c r="K272" s="14">
        <v>31</v>
      </c>
      <c r="L272" s="14">
        <v>27</v>
      </c>
      <c r="M272" s="14">
        <v>0</v>
      </c>
      <c r="N272" s="14">
        <v>20</v>
      </c>
      <c r="O272" s="14">
        <v>24</v>
      </c>
      <c r="P272" s="14">
        <v>10</v>
      </c>
      <c r="Q272" s="11">
        <v>31</v>
      </c>
      <c r="R272" s="25"/>
      <c r="S272" s="32" t="s">
        <v>480</v>
      </c>
      <c r="T272" s="15" t="s">
        <v>482</v>
      </c>
      <c r="U272" s="9" t="s">
        <v>852</v>
      </c>
      <c r="V272" s="15" t="s">
        <v>587</v>
      </c>
      <c r="W272" s="28" t="s">
        <v>650</v>
      </c>
      <c r="X272" s="9"/>
      <c r="Y272" s="107">
        <f t="shared" si="18"/>
        <v>10</v>
      </c>
      <c r="Z272" s="106">
        <f t="shared" si="19"/>
        <v>31</v>
      </c>
      <c r="AA272" s="105"/>
      <c r="AB272" s="81">
        <v>1</v>
      </c>
      <c r="AC272" s="81"/>
      <c r="AD272" s="14"/>
      <c r="AE272" s="14"/>
      <c r="AF272" s="13"/>
    </row>
    <row r="273" spans="1:32" s="10" customFormat="1" ht="57.6" x14ac:dyDescent="0.3">
      <c r="A273" s="14">
        <v>270</v>
      </c>
      <c r="B273" s="8">
        <v>23173</v>
      </c>
      <c r="C273" s="9" t="s">
        <v>189</v>
      </c>
      <c r="D273" s="8">
        <v>0.312</v>
      </c>
      <c r="E273" s="8">
        <v>5.2089999999999996</v>
      </c>
      <c r="F273" s="8">
        <f t="shared" si="17"/>
        <v>4.8969999999999994</v>
      </c>
      <c r="G273" s="43" t="s">
        <v>24</v>
      </c>
      <c r="H273" s="9" t="s">
        <v>292</v>
      </c>
      <c r="I273" s="9" t="s">
        <v>349</v>
      </c>
      <c r="J273" s="15" t="s">
        <v>379</v>
      </c>
      <c r="K273" s="14">
        <v>41</v>
      </c>
      <c r="L273" s="14">
        <v>80</v>
      </c>
      <c r="M273" s="14">
        <v>19</v>
      </c>
      <c r="N273" s="14">
        <v>22</v>
      </c>
      <c r="O273" s="14">
        <v>12</v>
      </c>
      <c r="P273" s="14">
        <v>0</v>
      </c>
      <c r="Q273" s="11">
        <v>31</v>
      </c>
      <c r="R273" s="25"/>
      <c r="S273" s="32" t="s">
        <v>492</v>
      </c>
      <c r="T273" s="15" t="s">
        <v>482</v>
      </c>
      <c r="U273" s="9" t="s">
        <v>779</v>
      </c>
      <c r="V273" s="15" t="s">
        <v>588</v>
      </c>
      <c r="W273" s="28" t="s">
        <v>640</v>
      </c>
      <c r="X273" s="9"/>
      <c r="Y273" s="107">
        <f t="shared" si="18"/>
        <v>0</v>
      </c>
      <c r="Z273" s="106">
        <f t="shared" si="19"/>
        <v>31</v>
      </c>
      <c r="AA273" s="105"/>
      <c r="AB273" s="81"/>
      <c r="AC273" s="81">
        <v>1</v>
      </c>
      <c r="AD273" s="14"/>
      <c r="AE273" s="14"/>
      <c r="AF273" s="13"/>
    </row>
    <row r="274" spans="1:32" s="10" customFormat="1" ht="129.6" x14ac:dyDescent="0.3">
      <c r="A274" s="14">
        <v>271</v>
      </c>
      <c r="B274" s="8">
        <v>25106</v>
      </c>
      <c r="C274" s="9" t="s">
        <v>115</v>
      </c>
      <c r="D274" s="8">
        <v>1.542</v>
      </c>
      <c r="E274" s="8">
        <v>9.1880000000000006</v>
      </c>
      <c r="F274" s="8">
        <f t="shared" si="17"/>
        <v>7.6460000000000008</v>
      </c>
      <c r="G274" s="43" t="s">
        <v>24</v>
      </c>
      <c r="H274" s="9" t="s">
        <v>280</v>
      </c>
      <c r="I274" s="9" t="s">
        <v>350</v>
      </c>
      <c r="J274" s="14" t="s">
        <v>436</v>
      </c>
      <c r="K274" s="14">
        <v>31</v>
      </c>
      <c r="L274" s="14">
        <v>100</v>
      </c>
      <c r="M274" s="14">
        <v>45</v>
      </c>
      <c r="N274" s="14">
        <v>10</v>
      </c>
      <c r="O274" s="14">
        <v>3</v>
      </c>
      <c r="P274" s="46">
        <v>0</v>
      </c>
      <c r="Q274" s="11">
        <v>31</v>
      </c>
      <c r="R274" s="25"/>
      <c r="S274" s="45" t="s">
        <v>494</v>
      </c>
      <c r="T274" s="45" t="s">
        <v>495</v>
      </c>
      <c r="U274" s="9" t="s">
        <v>781</v>
      </c>
      <c r="V274" s="15" t="s">
        <v>589</v>
      </c>
      <c r="W274" s="28" t="s">
        <v>720</v>
      </c>
      <c r="X274" s="9"/>
      <c r="Y274" s="107" t="b">
        <f t="shared" si="18"/>
        <v>0</v>
      </c>
      <c r="Z274" s="106">
        <f t="shared" si="19"/>
        <v>31</v>
      </c>
      <c r="AA274" s="105"/>
      <c r="AB274" s="81"/>
      <c r="AC274" s="81"/>
      <c r="AD274" s="14"/>
      <c r="AE274" s="14"/>
      <c r="AF274" s="13"/>
    </row>
    <row r="275" spans="1:32" s="10" customFormat="1" ht="57.6" x14ac:dyDescent="0.3">
      <c r="A275" s="14">
        <v>272</v>
      </c>
      <c r="B275" s="8">
        <v>12130</v>
      </c>
      <c r="C275" s="9" t="s">
        <v>1107</v>
      </c>
      <c r="D275" s="8">
        <v>1.5149999999999999</v>
      </c>
      <c r="E275" s="8">
        <v>7.9370000000000003</v>
      </c>
      <c r="F275" s="8">
        <f t="shared" si="17"/>
        <v>6.4220000000000006</v>
      </c>
      <c r="G275" s="38" t="s">
        <v>901</v>
      </c>
      <c r="H275" s="8" t="s">
        <v>1009</v>
      </c>
      <c r="I275" s="9" t="s">
        <v>1010</v>
      </c>
      <c r="J275" s="48" t="s">
        <v>453</v>
      </c>
      <c r="K275" s="14">
        <v>22</v>
      </c>
      <c r="L275" s="14">
        <v>27</v>
      </c>
      <c r="M275" s="14">
        <v>0</v>
      </c>
      <c r="N275" s="14">
        <v>3</v>
      </c>
      <c r="O275" s="14">
        <v>0</v>
      </c>
      <c r="P275" s="14">
        <v>20</v>
      </c>
      <c r="Q275" s="11">
        <v>30</v>
      </c>
      <c r="R275" s="25"/>
      <c r="S275" s="32" t="s">
        <v>454</v>
      </c>
      <c r="T275" s="15" t="s">
        <v>482</v>
      </c>
      <c r="U275" s="9" t="s">
        <v>1108</v>
      </c>
      <c r="V275" s="15" t="s">
        <v>1109</v>
      </c>
      <c r="W275" s="28" t="s">
        <v>1110</v>
      </c>
      <c r="X275" s="9"/>
      <c r="Y275" s="107">
        <f t="shared" si="18"/>
        <v>20</v>
      </c>
      <c r="Z275" s="106">
        <f t="shared" si="19"/>
        <v>30</v>
      </c>
      <c r="AA275" s="104">
        <v>1</v>
      </c>
      <c r="AB275" s="81"/>
      <c r="AC275" s="81"/>
      <c r="AD275" s="14"/>
      <c r="AE275" s="14"/>
      <c r="AF275" s="13"/>
    </row>
    <row r="276" spans="1:32" s="10" customFormat="1" ht="28.8" x14ac:dyDescent="0.3">
      <c r="A276" s="14">
        <v>273</v>
      </c>
      <c r="B276" s="8">
        <v>14107</v>
      </c>
      <c r="C276" s="9" t="s">
        <v>124</v>
      </c>
      <c r="D276" s="8">
        <v>8.0790000000000006</v>
      </c>
      <c r="E276" s="8">
        <v>8.43</v>
      </c>
      <c r="F276" s="8">
        <f t="shared" si="17"/>
        <v>0.35099999999999909</v>
      </c>
      <c r="G276" s="43" t="s">
        <v>24</v>
      </c>
      <c r="H276" s="9" t="s">
        <v>282</v>
      </c>
      <c r="I276" s="9" t="s">
        <v>335</v>
      </c>
      <c r="J276" s="34" t="s">
        <v>426</v>
      </c>
      <c r="K276" s="14">
        <v>23</v>
      </c>
      <c r="L276" s="14">
        <v>27</v>
      </c>
      <c r="M276" s="14">
        <v>100</v>
      </c>
      <c r="N276" s="14">
        <v>0</v>
      </c>
      <c r="O276" s="14">
        <v>0</v>
      </c>
      <c r="P276" s="14">
        <v>0</v>
      </c>
      <c r="Q276" s="11">
        <v>30</v>
      </c>
      <c r="R276" s="25"/>
      <c r="S276" s="34" t="s">
        <v>492</v>
      </c>
      <c r="T276" s="34" t="s">
        <v>482</v>
      </c>
      <c r="U276" s="9" t="s">
        <v>773</v>
      </c>
      <c r="V276" s="15" t="s">
        <v>509</v>
      </c>
      <c r="W276" s="28" t="s">
        <v>640</v>
      </c>
      <c r="X276" s="9"/>
      <c r="Y276" s="107">
        <f t="shared" si="18"/>
        <v>0</v>
      </c>
      <c r="Z276" s="106">
        <f t="shared" si="19"/>
        <v>30</v>
      </c>
      <c r="AA276" s="105"/>
      <c r="AB276" s="81"/>
      <c r="AC276" s="81">
        <v>1</v>
      </c>
      <c r="AD276" s="14"/>
      <c r="AE276" s="14"/>
      <c r="AF276" s="13"/>
    </row>
    <row r="277" spans="1:32" s="10" customFormat="1" ht="28.8" x14ac:dyDescent="0.3">
      <c r="A277" s="14">
        <v>274</v>
      </c>
      <c r="B277" s="8">
        <v>14232</v>
      </c>
      <c r="C277" s="9" t="s">
        <v>190</v>
      </c>
      <c r="D277" s="8">
        <v>0</v>
      </c>
      <c r="E277" s="8">
        <v>3.552</v>
      </c>
      <c r="F277" s="8">
        <f t="shared" si="17"/>
        <v>3.552</v>
      </c>
      <c r="G277" s="43" t="s">
        <v>24</v>
      </c>
      <c r="H277" s="9" t="s">
        <v>282</v>
      </c>
      <c r="I277" s="9" t="s">
        <v>335</v>
      </c>
      <c r="J277" s="15" t="s">
        <v>387</v>
      </c>
      <c r="K277" s="14">
        <v>26</v>
      </c>
      <c r="L277" s="14">
        <v>80</v>
      </c>
      <c r="M277" s="46">
        <v>0</v>
      </c>
      <c r="N277" s="14">
        <v>14</v>
      </c>
      <c r="O277" s="14">
        <v>6</v>
      </c>
      <c r="P277" s="14">
        <v>10</v>
      </c>
      <c r="Q277" s="11">
        <v>30</v>
      </c>
      <c r="R277" s="25"/>
      <c r="S277" s="32" t="s">
        <v>480</v>
      </c>
      <c r="T277" s="15" t="s">
        <v>482</v>
      </c>
      <c r="U277" s="9" t="s">
        <v>794</v>
      </c>
      <c r="V277" s="15" t="s">
        <v>590</v>
      </c>
      <c r="W277" s="28" t="s">
        <v>658</v>
      </c>
      <c r="X277" s="9"/>
      <c r="Y277" s="107">
        <f t="shared" si="18"/>
        <v>10</v>
      </c>
      <c r="Z277" s="106">
        <f t="shared" si="19"/>
        <v>30</v>
      </c>
      <c r="AA277" s="105"/>
      <c r="AB277" s="81">
        <v>1</v>
      </c>
      <c r="AC277" s="81"/>
      <c r="AD277" s="14"/>
      <c r="AE277" s="14"/>
      <c r="AF277" s="13"/>
    </row>
    <row r="278" spans="1:32" s="10" customFormat="1" ht="57.6" x14ac:dyDescent="0.3">
      <c r="A278" s="14">
        <v>275</v>
      </c>
      <c r="B278" s="8">
        <v>15191</v>
      </c>
      <c r="C278" s="9" t="s">
        <v>191</v>
      </c>
      <c r="D278" s="8">
        <v>2.5000000000000001E-2</v>
      </c>
      <c r="E278" s="8">
        <v>3.01</v>
      </c>
      <c r="F278" s="8">
        <f t="shared" si="17"/>
        <v>2.9849999999999999</v>
      </c>
      <c r="G278" s="37" t="s">
        <v>44</v>
      </c>
      <c r="H278" s="9" t="s">
        <v>283</v>
      </c>
      <c r="I278" s="9" t="s">
        <v>315</v>
      </c>
      <c r="J278" s="34" t="s">
        <v>460</v>
      </c>
      <c r="K278" s="14">
        <v>15</v>
      </c>
      <c r="L278" s="14">
        <v>20</v>
      </c>
      <c r="M278" s="14">
        <v>100</v>
      </c>
      <c r="N278" s="14">
        <v>14</v>
      </c>
      <c r="O278" s="14">
        <v>2</v>
      </c>
      <c r="P278" s="14">
        <v>0</v>
      </c>
      <c r="Q278" s="11">
        <v>30</v>
      </c>
      <c r="R278" s="25"/>
      <c r="S278" s="34" t="s">
        <v>492</v>
      </c>
      <c r="T278" s="34" t="s">
        <v>482</v>
      </c>
      <c r="U278" s="9" t="s">
        <v>818</v>
      </c>
      <c r="V278" s="15" t="s">
        <v>509</v>
      </c>
      <c r="W278" s="28" t="s">
        <v>721</v>
      </c>
      <c r="X278" s="9" t="s">
        <v>1394</v>
      </c>
      <c r="Y278" s="107">
        <f t="shared" si="18"/>
        <v>0</v>
      </c>
      <c r="Z278" s="106">
        <f t="shared" si="19"/>
        <v>30</v>
      </c>
      <c r="AA278" s="105"/>
      <c r="AB278" s="81"/>
      <c r="AC278" s="81">
        <v>1</v>
      </c>
      <c r="AD278" s="14"/>
      <c r="AE278" s="14"/>
      <c r="AF278" s="13"/>
    </row>
    <row r="279" spans="1:32" s="10" customFormat="1" ht="28.8" x14ac:dyDescent="0.3">
      <c r="A279" s="14">
        <v>276</v>
      </c>
      <c r="B279" s="8">
        <v>18155</v>
      </c>
      <c r="C279" s="9" t="s">
        <v>192</v>
      </c>
      <c r="D279" s="8">
        <v>6.01</v>
      </c>
      <c r="E279" s="8">
        <v>11.292</v>
      </c>
      <c r="F279" s="8">
        <f t="shared" si="17"/>
        <v>5.282</v>
      </c>
      <c r="G279" s="43" t="s">
        <v>24</v>
      </c>
      <c r="H279" s="9" t="s">
        <v>278</v>
      </c>
      <c r="I279" s="9" t="s">
        <v>306</v>
      </c>
      <c r="J279" s="15" t="s">
        <v>416</v>
      </c>
      <c r="K279" s="14">
        <v>51</v>
      </c>
      <c r="L279" s="14">
        <v>33</v>
      </c>
      <c r="M279" s="14">
        <v>0</v>
      </c>
      <c r="N279" s="14">
        <v>4</v>
      </c>
      <c r="O279" s="14">
        <v>1</v>
      </c>
      <c r="P279" s="14">
        <v>10</v>
      </c>
      <c r="Q279" s="11">
        <v>30</v>
      </c>
      <c r="R279" s="25"/>
      <c r="S279" s="32" t="s">
        <v>480</v>
      </c>
      <c r="T279" s="15" t="s">
        <v>482</v>
      </c>
      <c r="U279" s="9" t="s">
        <v>818</v>
      </c>
      <c r="V279" s="15" t="s">
        <v>591</v>
      </c>
      <c r="W279" s="28" t="s">
        <v>722</v>
      </c>
      <c r="X279" s="9"/>
      <c r="Y279" s="107">
        <f t="shared" si="18"/>
        <v>10</v>
      </c>
      <c r="Z279" s="106">
        <f t="shared" si="19"/>
        <v>30</v>
      </c>
      <c r="AA279" s="105"/>
      <c r="AB279" s="81">
        <v>1</v>
      </c>
      <c r="AC279" s="81"/>
      <c r="AD279" s="14"/>
      <c r="AE279" s="14"/>
      <c r="AF279" s="13"/>
    </row>
    <row r="280" spans="1:32" s="10" customFormat="1" ht="43.2" x14ac:dyDescent="0.3">
      <c r="A280" s="14">
        <v>277</v>
      </c>
      <c r="B280" s="8">
        <v>19219</v>
      </c>
      <c r="C280" s="9" t="s">
        <v>1111</v>
      </c>
      <c r="D280" s="8">
        <v>0.02</v>
      </c>
      <c r="E280" s="8">
        <v>2.1760000000000002</v>
      </c>
      <c r="F280" s="8">
        <f t="shared" si="17"/>
        <v>2.1560000000000001</v>
      </c>
      <c r="G280" s="38" t="s">
        <v>901</v>
      </c>
      <c r="H280" s="8" t="s">
        <v>902</v>
      </c>
      <c r="I280" s="9" t="s">
        <v>903</v>
      </c>
      <c r="J280" s="8" t="s">
        <v>413</v>
      </c>
      <c r="K280" s="14">
        <v>44</v>
      </c>
      <c r="L280" s="14">
        <v>93</v>
      </c>
      <c r="M280" s="14">
        <v>0</v>
      </c>
      <c r="N280" s="14">
        <v>16</v>
      </c>
      <c r="O280" s="14">
        <v>21</v>
      </c>
      <c r="P280" s="14">
        <v>0</v>
      </c>
      <c r="Q280" s="11">
        <v>30</v>
      </c>
      <c r="R280" s="25"/>
      <c r="S280" s="32" t="s">
        <v>492</v>
      </c>
      <c r="T280" s="15" t="s">
        <v>482</v>
      </c>
      <c r="U280" s="9" t="s">
        <v>770</v>
      </c>
      <c r="V280" s="15" t="s">
        <v>1112</v>
      </c>
      <c r="W280" s="28" t="s">
        <v>653</v>
      </c>
      <c r="X280" s="9"/>
      <c r="Y280" s="107">
        <f t="shared" si="18"/>
        <v>0</v>
      </c>
      <c r="Z280" s="106">
        <f t="shared" si="19"/>
        <v>30</v>
      </c>
      <c r="AA280" s="105"/>
      <c r="AB280" s="81"/>
      <c r="AC280" s="81">
        <v>1</v>
      </c>
      <c r="AD280" s="14"/>
      <c r="AE280" s="14"/>
      <c r="AF280" s="13"/>
    </row>
    <row r="281" spans="1:32" s="10" customFormat="1" ht="43.2" x14ac:dyDescent="0.3">
      <c r="A281" s="14">
        <v>278</v>
      </c>
      <c r="B281" s="8">
        <v>20197</v>
      </c>
      <c r="C281" s="9" t="s">
        <v>1113</v>
      </c>
      <c r="D281" s="8">
        <v>0.375</v>
      </c>
      <c r="E281" s="8">
        <v>3.4449999999999998</v>
      </c>
      <c r="F281" s="8">
        <f t="shared" si="17"/>
        <v>3.07</v>
      </c>
      <c r="G281" s="39" t="s">
        <v>918</v>
      </c>
      <c r="H281" s="8" t="s">
        <v>919</v>
      </c>
      <c r="I281" s="9" t="s">
        <v>928</v>
      </c>
      <c r="J281" s="9" t="s">
        <v>459</v>
      </c>
      <c r="K281" s="14">
        <v>29</v>
      </c>
      <c r="L281" s="14">
        <v>40</v>
      </c>
      <c r="M281" s="14">
        <v>0</v>
      </c>
      <c r="N281" s="14">
        <v>32</v>
      </c>
      <c r="O281" s="14">
        <v>2</v>
      </c>
      <c r="P281" s="14">
        <v>10</v>
      </c>
      <c r="Q281" s="11">
        <v>30</v>
      </c>
      <c r="R281" s="25"/>
      <c r="S281" s="32" t="s">
        <v>480</v>
      </c>
      <c r="T281" s="15" t="s">
        <v>482</v>
      </c>
      <c r="U281" s="9" t="s">
        <v>811</v>
      </c>
      <c r="V281" s="15" t="s">
        <v>1114</v>
      </c>
      <c r="W281" s="28" t="s">
        <v>1115</v>
      </c>
      <c r="X281" s="9"/>
      <c r="Y281" s="107">
        <f t="shared" si="18"/>
        <v>10</v>
      </c>
      <c r="Z281" s="106">
        <f t="shared" si="19"/>
        <v>30</v>
      </c>
      <c r="AA281" s="105"/>
      <c r="AB281" s="81">
        <v>1</v>
      </c>
      <c r="AC281" s="81"/>
      <c r="AD281" s="14"/>
      <c r="AE281" s="14"/>
      <c r="AF281" s="13"/>
    </row>
    <row r="282" spans="1:32" s="10" customFormat="1" ht="57.6" x14ac:dyDescent="0.3">
      <c r="A282" s="14">
        <v>279</v>
      </c>
      <c r="B282" s="8">
        <v>24104</v>
      </c>
      <c r="C282" s="9" t="s">
        <v>193</v>
      </c>
      <c r="D282" s="8">
        <v>8.7959999999999994</v>
      </c>
      <c r="E282" s="8">
        <v>16.893999999999998</v>
      </c>
      <c r="F282" s="8">
        <f t="shared" si="17"/>
        <v>8.097999999999999</v>
      </c>
      <c r="G282" s="36" t="s">
        <v>44</v>
      </c>
      <c r="H282" s="9" t="s">
        <v>283</v>
      </c>
      <c r="I282" s="9" t="s">
        <v>340</v>
      </c>
      <c r="J282" s="15" t="s">
        <v>428</v>
      </c>
      <c r="K282" s="14">
        <v>74</v>
      </c>
      <c r="L282" s="14">
        <v>53</v>
      </c>
      <c r="M282" s="14">
        <v>0</v>
      </c>
      <c r="N282" s="14">
        <v>10</v>
      </c>
      <c r="O282" s="14">
        <v>0</v>
      </c>
      <c r="P282" s="46">
        <v>0</v>
      </c>
      <c r="Q282" s="11">
        <v>30</v>
      </c>
      <c r="R282" s="25"/>
      <c r="S282" s="45" t="s">
        <v>489</v>
      </c>
      <c r="T282" s="45" t="s">
        <v>489</v>
      </c>
      <c r="U282" s="9" t="s">
        <v>832</v>
      </c>
      <c r="V282" s="15" t="s">
        <v>592</v>
      </c>
      <c r="W282" s="28" t="s">
        <v>723</v>
      </c>
      <c r="X282" s="9"/>
      <c r="Y282" s="107" t="b">
        <f t="shared" si="18"/>
        <v>0</v>
      </c>
      <c r="Z282" s="106">
        <f t="shared" si="19"/>
        <v>30</v>
      </c>
      <c r="AA282" s="105"/>
      <c r="AB282" s="81"/>
      <c r="AC282" s="81"/>
      <c r="AD282" s="14"/>
      <c r="AE282" s="14"/>
      <c r="AF282" s="13"/>
    </row>
    <row r="283" spans="1:32" s="10" customFormat="1" ht="86.4" x14ac:dyDescent="0.3">
      <c r="A283" s="14">
        <v>280</v>
      </c>
      <c r="B283" s="8">
        <v>24174</v>
      </c>
      <c r="C283" s="9" t="s">
        <v>1116</v>
      </c>
      <c r="D283" s="8">
        <v>1.41</v>
      </c>
      <c r="E283" s="8">
        <v>6.2990000000000004</v>
      </c>
      <c r="F283" s="8">
        <f t="shared" si="17"/>
        <v>4.8890000000000002</v>
      </c>
      <c r="G283" s="38" t="s">
        <v>901</v>
      </c>
      <c r="H283" s="8" t="s">
        <v>906</v>
      </c>
      <c r="I283" s="9" t="s">
        <v>907</v>
      </c>
      <c r="J283" s="48" t="s">
        <v>457</v>
      </c>
      <c r="K283" s="14">
        <v>16</v>
      </c>
      <c r="L283" s="14">
        <v>40</v>
      </c>
      <c r="M283" s="14">
        <v>100</v>
      </c>
      <c r="N283" s="14">
        <v>6</v>
      </c>
      <c r="O283" s="14">
        <v>1</v>
      </c>
      <c r="P283" s="14">
        <v>0</v>
      </c>
      <c r="Q283" s="11">
        <v>30</v>
      </c>
      <c r="R283" s="25"/>
      <c r="S283" s="34" t="s">
        <v>492</v>
      </c>
      <c r="T283" s="34" t="s">
        <v>482</v>
      </c>
      <c r="U283" s="9" t="s">
        <v>778</v>
      </c>
      <c r="V283" s="15" t="s">
        <v>498</v>
      </c>
      <c r="W283" s="28" t="s">
        <v>640</v>
      </c>
      <c r="X283" s="68" t="s">
        <v>1404</v>
      </c>
      <c r="Y283" s="107">
        <f t="shared" si="18"/>
        <v>0</v>
      </c>
      <c r="Z283" s="106">
        <f t="shared" si="19"/>
        <v>30</v>
      </c>
      <c r="AA283" s="105"/>
      <c r="AB283" s="81"/>
      <c r="AC283" s="81">
        <v>1</v>
      </c>
      <c r="AD283" s="14"/>
      <c r="AE283" s="14"/>
      <c r="AF283" s="13"/>
    </row>
    <row r="284" spans="1:32" s="10" customFormat="1" ht="28.8" x14ac:dyDescent="0.3">
      <c r="A284" s="14">
        <v>281</v>
      </c>
      <c r="B284" s="8">
        <v>12115</v>
      </c>
      <c r="C284" s="9" t="s">
        <v>1117</v>
      </c>
      <c r="D284" s="8">
        <v>8.6020000000000003</v>
      </c>
      <c r="E284" s="8">
        <v>16.404</v>
      </c>
      <c r="F284" s="8">
        <f t="shared" si="17"/>
        <v>7.8019999999999996</v>
      </c>
      <c r="G284" s="38" t="s">
        <v>901</v>
      </c>
      <c r="H284" s="8" t="s">
        <v>1009</v>
      </c>
      <c r="I284" s="9" t="s">
        <v>1010</v>
      </c>
      <c r="J284" s="47" t="s">
        <v>1118</v>
      </c>
      <c r="K284" s="14">
        <v>13</v>
      </c>
      <c r="L284" s="14">
        <v>37</v>
      </c>
      <c r="M284" s="14">
        <v>0</v>
      </c>
      <c r="N284" s="14">
        <v>4</v>
      </c>
      <c r="O284" s="14">
        <v>1</v>
      </c>
      <c r="P284" s="14">
        <v>20</v>
      </c>
      <c r="Q284" s="11">
        <v>29</v>
      </c>
      <c r="R284" s="25"/>
      <c r="S284" s="32" t="s">
        <v>454</v>
      </c>
      <c r="T284" s="15" t="s">
        <v>482</v>
      </c>
      <c r="U284" s="9" t="s">
        <v>832</v>
      </c>
      <c r="V284" s="15" t="s">
        <v>1119</v>
      </c>
      <c r="W284" s="28" t="s">
        <v>1120</v>
      </c>
      <c r="X284" s="9"/>
      <c r="Y284" s="107">
        <f t="shared" si="18"/>
        <v>20</v>
      </c>
      <c r="Z284" s="106">
        <f t="shared" si="19"/>
        <v>29</v>
      </c>
      <c r="AA284" s="104">
        <v>1</v>
      </c>
      <c r="AB284" s="81"/>
      <c r="AC284" s="81"/>
      <c r="AD284" s="14"/>
      <c r="AE284" s="14"/>
      <c r="AF284" s="13"/>
    </row>
    <row r="285" spans="1:32" s="10" customFormat="1" ht="28.8" x14ac:dyDescent="0.3">
      <c r="A285" s="14">
        <v>282</v>
      </c>
      <c r="B285" s="8">
        <v>13154</v>
      </c>
      <c r="C285" s="9" t="s">
        <v>94</v>
      </c>
      <c r="D285" s="8">
        <v>6.952</v>
      </c>
      <c r="E285" s="8">
        <v>7.0730000000000004</v>
      </c>
      <c r="F285" s="8">
        <f t="shared" si="17"/>
        <v>0.12100000000000044</v>
      </c>
      <c r="G285" s="37" t="s">
        <v>44</v>
      </c>
      <c r="H285" s="9" t="s">
        <v>284</v>
      </c>
      <c r="I285" s="9" t="s">
        <v>329</v>
      </c>
      <c r="J285" s="34" t="s">
        <v>461</v>
      </c>
      <c r="K285" s="14">
        <v>22</v>
      </c>
      <c r="L285" s="14">
        <v>20</v>
      </c>
      <c r="M285" s="14">
        <v>0</v>
      </c>
      <c r="N285" s="14">
        <v>0</v>
      </c>
      <c r="O285" s="14">
        <v>0</v>
      </c>
      <c r="P285" s="14">
        <v>20</v>
      </c>
      <c r="Q285" s="11">
        <v>29</v>
      </c>
      <c r="R285" s="25"/>
      <c r="S285" s="32" t="s">
        <v>454</v>
      </c>
      <c r="T285" s="15" t="s">
        <v>482</v>
      </c>
      <c r="U285" s="9" t="s">
        <v>489</v>
      </c>
      <c r="V285" s="15" t="s">
        <v>509</v>
      </c>
      <c r="W285" s="28" t="s">
        <v>724</v>
      </c>
      <c r="X285" s="9"/>
      <c r="Y285" s="107">
        <f t="shared" si="18"/>
        <v>20</v>
      </c>
      <c r="Z285" s="106">
        <f t="shared" si="19"/>
        <v>29</v>
      </c>
      <c r="AA285" s="104">
        <v>1</v>
      </c>
      <c r="AB285" s="81"/>
      <c r="AC285" s="81"/>
      <c r="AD285" s="14"/>
      <c r="AE285" s="14"/>
      <c r="AF285" s="13"/>
    </row>
    <row r="286" spans="1:32" s="10" customFormat="1" ht="57.6" x14ac:dyDescent="0.3">
      <c r="A286" s="14">
        <v>283</v>
      </c>
      <c r="B286" s="8">
        <v>14187</v>
      </c>
      <c r="C286" s="9" t="s">
        <v>194</v>
      </c>
      <c r="D286" s="8">
        <v>0</v>
      </c>
      <c r="E286" s="8">
        <v>6.117</v>
      </c>
      <c r="F286" s="8">
        <f t="shared" si="17"/>
        <v>6.117</v>
      </c>
      <c r="G286" s="43" t="s">
        <v>24</v>
      </c>
      <c r="H286" s="9" t="s">
        <v>282</v>
      </c>
      <c r="I286" s="9" t="s">
        <v>314</v>
      </c>
      <c r="J286" s="34" t="s">
        <v>456</v>
      </c>
      <c r="K286" s="14">
        <v>18</v>
      </c>
      <c r="L286" s="14">
        <v>20</v>
      </c>
      <c r="M286" s="14">
        <v>0</v>
      </c>
      <c r="N286" s="14">
        <v>20</v>
      </c>
      <c r="O286" s="14">
        <v>36</v>
      </c>
      <c r="P286" s="14">
        <v>10</v>
      </c>
      <c r="Q286" s="11">
        <v>29</v>
      </c>
      <c r="R286" s="25"/>
      <c r="S286" s="32" t="s">
        <v>480</v>
      </c>
      <c r="T286" s="15" t="s">
        <v>482</v>
      </c>
      <c r="U286" s="9" t="s">
        <v>791</v>
      </c>
      <c r="V286" s="15" t="s">
        <v>593</v>
      </c>
      <c r="W286" s="28" t="s">
        <v>725</v>
      </c>
      <c r="X286" s="9"/>
      <c r="Y286" s="107">
        <f t="shared" si="18"/>
        <v>10</v>
      </c>
      <c r="Z286" s="106">
        <f t="shared" si="19"/>
        <v>29</v>
      </c>
      <c r="AA286" s="105"/>
      <c r="AB286" s="81">
        <v>1</v>
      </c>
      <c r="AC286" s="81"/>
      <c r="AD286" s="14"/>
      <c r="AE286" s="14"/>
      <c r="AF286" s="13"/>
    </row>
    <row r="287" spans="1:32" s="10" customFormat="1" ht="28.8" x14ac:dyDescent="0.3">
      <c r="A287" s="14">
        <v>284</v>
      </c>
      <c r="B287" s="8">
        <v>18165</v>
      </c>
      <c r="C287" s="9" t="s">
        <v>195</v>
      </c>
      <c r="D287" s="8">
        <v>0</v>
      </c>
      <c r="E287" s="8">
        <v>5.0069999999999997</v>
      </c>
      <c r="F287" s="8">
        <f t="shared" si="17"/>
        <v>5.0069999999999997</v>
      </c>
      <c r="G287" s="43" t="s">
        <v>24</v>
      </c>
      <c r="H287" s="9" t="s">
        <v>278</v>
      </c>
      <c r="I287" s="9" t="s">
        <v>305</v>
      </c>
      <c r="J287" s="15" t="s">
        <v>436</v>
      </c>
      <c r="K287" s="14">
        <v>31</v>
      </c>
      <c r="L287" s="14">
        <v>80</v>
      </c>
      <c r="M287" s="14">
        <v>40</v>
      </c>
      <c r="N287" s="14">
        <v>16</v>
      </c>
      <c r="O287" s="14">
        <v>2</v>
      </c>
      <c r="P287" s="46">
        <v>0</v>
      </c>
      <c r="Q287" s="11">
        <v>29</v>
      </c>
      <c r="R287" s="25"/>
      <c r="S287" s="45" t="s">
        <v>489</v>
      </c>
      <c r="T287" s="45" t="s">
        <v>489</v>
      </c>
      <c r="U287" s="9" t="s">
        <v>851</v>
      </c>
      <c r="V287" s="15" t="s">
        <v>498</v>
      </c>
      <c r="W287" s="28" t="s">
        <v>658</v>
      </c>
      <c r="X287" s="9"/>
      <c r="Y287" s="107" t="b">
        <f t="shared" si="18"/>
        <v>0</v>
      </c>
      <c r="Z287" s="106">
        <f t="shared" si="19"/>
        <v>29</v>
      </c>
      <c r="AA287" s="105"/>
      <c r="AB287" s="81"/>
      <c r="AC287" s="81"/>
      <c r="AD287" s="14"/>
      <c r="AE287" s="14"/>
      <c r="AF287" s="13"/>
    </row>
    <row r="288" spans="1:32" s="10" customFormat="1" ht="28.8" x14ac:dyDescent="0.3">
      <c r="A288" s="14">
        <v>285</v>
      </c>
      <c r="B288" s="8">
        <v>18174</v>
      </c>
      <c r="C288" s="9" t="s">
        <v>196</v>
      </c>
      <c r="D288" s="8">
        <v>1.954</v>
      </c>
      <c r="E288" s="8">
        <v>7.5650000000000004</v>
      </c>
      <c r="F288" s="8">
        <f t="shared" si="17"/>
        <v>5.6110000000000007</v>
      </c>
      <c r="G288" s="43" t="s">
        <v>24</v>
      </c>
      <c r="H288" s="9" t="s">
        <v>278</v>
      </c>
      <c r="I288" s="9" t="s">
        <v>305</v>
      </c>
      <c r="J288" s="15" t="s">
        <v>462</v>
      </c>
      <c r="K288" s="14">
        <v>68</v>
      </c>
      <c r="L288" s="14">
        <v>73</v>
      </c>
      <c r="M288" s="14">
        <v>0</v>
      </c>
      <c r="N288" s="14">
        <v>7</v>
      </c>
      <c r="O288" s="14">
        <v>1</v>
      </c>
      <c r="P288" s="14">
        <v>0</v>
      </c>
      <c r="Q288" s="11">
        <v>29</v>
      </c>
      <c r="R288" s="25"/>
      <c r="S288" s="32" t="s">
        <v>492</v>
      </c>
      <c r="T288" s="15" t="s">
        <v>482</v>
      </c>
      <c r="U288" s="9" t="s">
        <v>853</v>
      </c>
      <c r="V288" s="15" t="s">
        <v>498</v>
      </c>
      <c r="W288" s="28" t="s">
        <v>653</v>
      </c>
      <c r="X288" s="9"/>
      <c r="Y288" s="107">
        <f t="shared" si="18"/>
        <v>0</v>
      </c>
      <c r="Z288" s="106">
        <f t="shared" si="19"/>
        <v>29</v>
      </c>
      <c r="AA288" s="105"/>
      <c r="AB288" s="81"/>
      <c r="AC288" s="81">
        <v>1</v>
      </c>
      <c r="AD288" s="14"/>
      <c r="AE288" s="14"/>
      <c r="AF288" s="13"/>
    </row>
    <row r="289" spans="1:32" s="10" customFormat="1" ht="57.6" x14ac:dyDescent="0.3">
      <c r="A289" s="14">
        <v>286</v>
      </c>
      <c r="B289" s="8">
        <v>18193</v>
      </c>
      <c r="C289" s="9" t="s">
        <v>23</v>
      </c>
      <c r="D289" s="8">
        <v>6.6459999999999999</v>
      </c>
      <c r="E289" s="8">
        <v>11.599</v>
      </c>
      <c r="F289" s="8">
        <f t="shared" si="17"/>
        <v>4.9530000000000003</v>
      </c>
      <c r="G289" s="43" t="s">
        <v>24</v>
      </c>
      <c r="H289" s="9" t="s">
        <v>293</v>
      </c>
      <c r="I289" s="9" t="s">
        <v>351</v>
      </c>
      <c r="J289" s="15" t="s">
        <v>459</v>
      </c>
      <c r="K289" s="14">
        <v>29</v>
      </c>
      <c r="L289" s="14">
        <v>40</v>
      </c>
      <c r="M289" s="14">
        <v>5</v>
      </c>
      <c r="N289" s="14">
        <v>22</v>
      </c>
      <c r="O289" s="14">
        <v>3</v>
      </c>
      <c r="P289" s="14">
        <v>10</v>
      </c>
      <c r="Q289" s="11">
        <v>29</v>
      </c>
      <c r="R289" s="25"/>
      <c r="S289" s="32" t="s">
        <v>480</v>
      </c>
      <c r="T289" s="15" t="s">
        <v>482</v>
      </c>
      <c r="U289" s="9" t="s">
        <v>841</v>
      </c>
      <c r="V289" s="15" t="s">
        <v>546</v>
      </c>
      <c r="W289" s="28" t="s">
        <v>640</v>
      </c>
      <c r="X289" s="9"/>
      <c r="Y289" s="107">
        <f t="shared" si="18"/>
        <v>10</v>
      </c>
      <c r="Z289" s="106">
        <f t="shared" si="19"/>
        <v>29</v>
      </c>
      <c r="AA289" s="105"/>
      <c r="AB289" s="81">
        <v>1</v>
      </c>
      <c r="AC289" s="81"/>
      <c r="AD289" s="14"/>
      <c r="AE289" s="14"/>
      <c r="AF289" s="13"/>
    </row>
    <row r="290" spans="1:32" s="10" customFormat="1" ht="72" x14ac:dyDescent="0.3">
      <c r="A290" s="14">
        <v>287</v>
      </c>
      <c r="B290" s="8">
        <v>20186</v>
      </c>
      <c r="C290" s="9" t="s">
        <v>1121</v>
      </c>
      <c r="D290" s="8">
        <v>9.9339999999999993</v>
      </c>
      <c r="E290" s="8">
        <v>14.553000000000001</v>
      </c>
      <c r="F290" s="8">
        <f t="shared" si="17"/>
        <v>4.6190000000000015</v>
      </c>
      <c r="G290" s="39" t="s">
        <v>918</v>
      </c>
      <c r="H290" s="8" t="s">
        <v>919</v>
      </c>
      <c r="I290" s="9" t="s">
        <v>928</v>
      </c>
      <c r="J290" s="9" t="s">
        <v>1122</v>
      </c>
      <c r="K290" s="14">
        <v>63</v>
      </c>
      <c r="L290" s="14">
        <v>69</v>
      </c>
      <c r="M290" s="14">
        <v>0</v>
      </c>
      <c r="N290" s="14">
        <v>11</v>
      </c>
      <c r="O290" s="14">
        <v>3</v>
      </c>
      <c r="P290" s="14">
        <v>0</v>
      </c>
      <c r="Q290" s="11">
        <v>29</v>
      </c>
      <c r="R290" s="25"/>
      <c r="S290" s="32" t="s">
        <v>492</v>
      </c>
      <c r="T290" s="15" t="s">
        <v>482</v>
      </c>
      <c r="U290" s="9" t="s">
        <v>806</v>
      </c>
      <c r="V290" s="15" t="s">
        <v>1123</v>
      </c>
      <c r="W290" s="28" t="s">
        <v>1124</v>
      </c>
      <c r="X290" s="9"/>
      <c r="Y290" s="107">
        <f t="shared" si="18"/>
        <v>0</v>
      </c>
      <c r="Z290" s="106">
        <f t="shared" si="19"/>
        <v>29</v>
      </c>
      <c r="AA290" s="105"/>
      <c r="AB290" s="81"/>
      <c r="AC290" s="81">
        <v>1</v>
      </c>
      <c r="AD290" s="14"/>
      <c r="AE290" s="14"/>
      <c r="AF290" s="13"/>
    </row>
    <row r="291" spans="1:32" s="10" customFormat="1" ht="43.2" x14ac:dyDescent="0.3">
      <c r="A291" s="14">
        <v>288</v>
      </c>
      <c r="B291" s="8">
        <v>22188</v>
      </c>
      <c r="C291" s="9" t="s">
        <v>166</v>
      </c>
      <c r="D291" s="8">
        <v>4.2999999999999997E-2</v>
      </c>
      <c r="E291" s="8">
        <v>7.9710000000000001</v>
      </c>
      <c r="F291" s="8">
        <v>7.9279999999999999</v>
      </c>
      <c r="G291" s="43" t="s">
        <v>24</v>
      </c>
      <c r="H291" s="8" t="s">
        <v>281</v>
      </c>
      <c r="I291" s="9" t="s">
        <v>316</v>
      </c>
      <c r="J291" s="8" t="s">
        <v>416</v>
      </c>
      <c r="K291" s="14">
        <v>51</v>
      </c>
      <c r="L291" s="14">
        <v>73</v>
      </c>
      <c r="M291" s="14">
        <v>0</v>
      </c>
      <c r="N291" s="14">
        <v>20</v>
      </c>
      <c r="O291" s="14">
        <v>10</v>
      </c>
      <c r="P291" s="46">
        <v>0</v>
      </c>
      <c r="Q291" s="11">
        <v>29</v>
      </c>
      <c r="R291" s="25"/>
      <c r="S291" s="45" t="s">
        <v>489</v>
      </c>
      <c r="T291" s="45" t="s">
        <v>489</v>
      </c>
      <c r="U291" s="9" t="s">
        <v>26</v>
      </c>
      <c r="V291" s="15" t="s">
        <v>1307</v>
      </c>
      <c r="W291" s="28" t="s">
        <v>650</v>
      </c>
      <c r="X291" s="9"/>
      <c r="Y291" s="107" t="b">
        <f t="shared" si="18"/>
        <v>0</v>
      </c>
      <c r="Z291" s="106">
        <f t="shared" si="19"/>
        <v>29</v>
      </c>
      <c r="AA291" s="105"/>
      <c r="AB291" s="81"/>
      <c r="AC291" s="81"/>
      <c r="AD291" s="14"/>
      <c r="AE291" s="14"/>
      <c r="AF291" s="13"/>
    </row>
    <row r="292" spans="1:32" s="10" customFormat="1" ht="28.8" x14ac:dyDescent="0.3">
      <c r="A292" s="14">
        <v>289</v>
      </c>
      <c r="B292" s="8">
        <v>24186</v>
      </c>
      <c r="C292" s="9" t="s">
        <v>1125</v>
      </c>
      <c r="D292" s="8">
        <v>2.0880000000000001</v>
      </c>
      <c r="E292" s="8">
        <v>4.0720000000000001</v>
      </c>
      <c r="F292" s="8">
        <f t="shared" ref="F292:F328" si="20">E292-D292</f>
        <v>1.984</v>
      </c>
      <c r="G292" s="38" t="s">
        <v>901</v>
      </c>
      <c r="H292" s="8" t="s">
        <v>906</v>
      </c>
      <c r="I292" s="9" t="s">
        <v>997</v>
      </c>
      <c r="J292" s="48" t="s">
        <v>474</v>
      </c>
      <c r="K292" s="14">
        <v>25</v>
      </c>
      <c r="L292" s="14">
        <v>13</v>
      </c>
      <c r="M292" s="14">
        <v>0</v>
      </c>
      <c r="N292" s="14">
        <v>0</v>
      </c>
      <c r="O292" s="14">
        <v>3</v>
      </c>
      <c r="P292" s="14">
        <v>20</v>
      </c>
      <c r="Q292" s="11">
        <v>29</v>
      </c>
      <c r="R292" s="25"/>
      <c r="S292" s="32" t="s">
        <v>454</v>
      </c>
      <c r="T292" s="15" t="s">
        <v>482</v>
      </c>
      <c r="U292" s="9" t="s">
        <v>489</v>
      </c>
      <c r="V292" s="15" t="s">
        <v>1126</v>
      </c>
      <c r="W292" s="28" t="s">
        <v>658</v>
      </c>
      <c r="X292" s="9"/>
      <c r="Y292" s="107">
        <f t="shared" si="18"/>
        <v>20</v>
      </c>
      <c r="Z292" s="106">
        <f t="shared" si="19"/>
        <v>29</v>
      </c>
      <c r="AA292" s="104">
        <v>1</v>
      </c>
      <c r="AB292" s="81"/>
      <c r="AC292" s="81"/>
      <c r="AD292" s="14"/>
      <c r="AE292" s="14"/>
      <c r="AF292" s="13"/>
    </row>
    <row r="293" spans="1:32" s="10" customFormat="1" ht="28.8" x14ac:dyDescent="0.3">
      <c r="A293" s="14">
        <v>290</v>
      </c>
      <c r="B293" s="8">
        <v>25108</v>
      </c>
      <c r="C293" s="9" t="s">
        <v>61</v>
      </c>
      <c r="D293" s="8">
        <v>22.016999999999999</v>
      </c>
      <c r="E293" s="8">
        <v>23.135000000000002</v>
      </c>
      <c r="F293" s="8">
        <f t="shared" si="20"/>
        <v>1.1180000000000021</v>
      </c>
      <c r="G293" s="43" t="s">
        <v>24</v>
      </c>
      <c r="H293" s="9" t="s">
        <v>280</v>
      </c>
      <c r="I293" s="9" t="s">
        <v>304</v>
      </c>
      <c r="J293" s="15" t="s">
        <v>435</v>
      </c>
      <c r="K293" s="14">
        <v>34</v>
      </c>
      <c r="L293" s="14">
        <v>27</v>
      </c>
      <c r="M293" s="14">
        <v>0</v>
      </c>
      <c r="N293" s="14">
        <v>20</v>
      </c>
      <c r="O293" s="14">
        <v>10</v>
      </c>
      <c r="P293" s="14">
        <v>10</v>
      </c>
      <c r="Q293" s="11">
        <v>29</v>
      </c>
      <c r="R293" s="25"/>
      <c r="S293" s="32" t="s">
        <v>480</v>
      </c>
      <c r="T293" s="15" t="s">
        <v>482</v>
      </c>
      <c r="U293" s="9" t="s">
        <v>854</v>
      </c>
      <c r="V293" s="15" t="s">
        <v>498</v>
      </c>
      <c r="W293" s="28" t="s">
        <v>640</v>
      </c>
      <c r="X293" s="9"/>
      <c r="Y293" s="107">
        <f t="shared" si="18"/>
        <v>10</v>
      </c>
      <c r="Z293" s="106">
        <f t="shared" si="19"/>
        <v>29</v>
      </c>
      <c r="AA293" s="105"/>
      <c r="AB293" s="81">
        <v>1</v>
      </c>
      <c r="AC293" s="81"/>
      <c r="AD293" s="14"/>
      <c r="AE293" s="14"/>
      <c r="AF293" s="13"/>
    </row>
    <row r="294" spans="1:32" s="10" customFormat="1" ht="43.2" x14ac:dyDescent="0.3">
      <c r="A294" s="14">
        <v>291</v>
      </c>
      <c r="B294" s="8">
        <v>14126</v>
      </c>
      <c r="C294" s="9" t="s">
        <v>197</v>
      </c>
      <c r="D294" s="8">
        <v>0.30599999999999999</v>
      </c>
      <c r="E294" s="8">
        <v>7.0279999999999996</v>
      </c>
      <c r="F294" s="8">
        <f t="shared" si="20"/>
        <v>6.7219999999999995</v>
      </c>
      <c r="G294" s="43" t="s">
        <v>24</v>
      </c>
      <c r="H294" s="9" t="s">
        <v>282</v>
      </c>
      <c r="I294" s="9" t="s">
        <v>311</v>
      </c>
      <c r="J294" s="34" t="s">
        <v>415</v>
      </c>
      <c r="K294" s="14">
        <v>21</v>
      </c>
      <c r="L294" s="14">
        <v>67</v>
      </c>
      <c r="M294" s="14">
        <v>0</v>
      </c>
      <c r="N294" s="14">
        <v>17</v>
      </c>
      <c r="O294" s="14">
        <v>6</v>
      </c>
      <c r="P294" s="14">
        <v>10</v>
      </c>
      <c r="Q294" s="11">
        <v>28</v>
      </c>
      <c r="R294" s="25"/>
      <c r="S294" s="32" t="s">
        <v>480</v>
      </c>
      <c r="T294" s="15" t="s">
        <v>482</v>
      </c>
      <c r="U294" s="9" t="s">
        <v>786</v>
      </c>
      <c r="V294" s="15" t="s">
        <v>594</v>
      </c>
      <c r="W294" s="28" t="s">
        <v>649</v>
      </c>
      <c r="X294" s="9"/>
      <c r="Y294" s="107">
        <f t="shared" si="18"/>
        <v>10</v>
      </c>
      <c r="Z294" s="106">
        <f t="shared" si="19"/>
        <v>28</v>
      </c>
      <c r="AA294" s="105"/>
      <c r="AB294" s="81">
        <v>1</v>
      </c>
      <c r="AC294" s="81"/>
      <c r="AD294" s="14"/>
      <c r="AE294" s="14"/>
      <c r="AF294" s="13"/>
    </row>
    <row r="295" spans="1:32" s="10" customFormat="1" ht="28.8" x14ac:dyDescent="0.3">
      <c r="A295" s="14">
        <v>292</v>
      </c>
      <c r="B295" s="8">
        <v>14130</v>
      </c>
      <c r="C295" s="9" t="s">
        <v>198</v>
      </c>
      <c r="D295" s="8">
        <v>0</v>
      </c>
      <c r="E295" s="8">
        <v>0.49199999999999999</v>
      </c>
      <c r="F295" s="8">
        <f t="shared" si="20"/>
        <v>0.49199999999999999</v>
      </c>
      <c r="G295" s="43" t="s">
        <v>24</v>
      </c>
      <c r="H295" s="9" t="s">
        <v>282</v>
      </c>
      <c r="I295" s="9" t="s">
        <v>311</v>
      </c>
      <c r="J295" s="15" t="s">
        <v>375</v>
      </c>
      <c r="K295" s="14">
        <v>44</v>
      </c>
      <c r="L295" s="14">
        <v>20</v>
      </c>
      <c r="M295" s="14">
        <v>0</v>
      </c>
      <c r="N295" s="14">
        <v>12</v>
      </c>
      <c r="O295" s="14">
        <v>4</v>
      </c>
      <c r="P295" s="14">
        <v>10</v>
      </c>
      <c r="Q295" s="11">
        <v>28</v>
      </c>
      <c r="R295" s="25"/>
      <c r="S295" s="32" t="s">
        <v>480</v>
      </c>
      <c r="T295" s="15" t="s">
        <v>482</v>
      </c>
      <c r="U295" s="9" t="s">
        <v>489</v>
      </c>
      <c r="V295" s="15" t="s">
        <v>498</v>
      </c>
      <c r="W295" s="28" t="s">
        <v>653</v>
      </c>
      <c r="X295" s="9"/>
      <c r="Y295" s="107">
        <f t="shared" si="18"/>
        <v>10</v>
      </c>
      <c r="Z295" s="106">
        <f t="shared" si="19"/>
        <v>28</v>
      </c>
      <c r="AA295" s="105"/>
      <c r="AB295" s="81">
        <v>1</v>
      </c>
      <c r="AC295" s="81"/>
      <c r="AD295" s="14"/>
      <c r="AE295" s="14"/>
      <c r="AF295" s="13"/>
    </row>
    <row r="296" spans="1:32" s="10" customFormat="1" ht="28.8" x14ac:dyDescent="0.3">
      <c r="A296" s="14">
        <v>293</v>
      </c>
      <c r="B296" s="8">
        <v>14158</v>
      </c>
      <c r="C296" s="9" t="s">
        <v>70</v>
      </c>
      <c r="D296" s="8">
        <v>2.0590000000000002</v>
      </c>
      <c r="E296" s="8">
        <v>3.5779999999999998</v>
      </c>
      <c r="F296" s="8">
        <f t="shared" si="20"/>
        <v>1.5189999999999997</v>
      </c>
      <c r="G296" s="43" t="s">
        <v>24</v>
      </c>
      <c r="H296" s="9" t="s">
        <v>282</v>
      </c>
      <c r="I296" s="9" t="s">
        <v>311</v>
      </c>
      <c r="J296" s="34" t="s">
        <v>408</v>
      </c>
      <c r="K296" s="14">
        <v>24</v>
      </c>
      <c r="L296" s="14">
        <v>20</v>
      </c>
      <c r="M296" s="14">
        <v>37</v>
      </c>
      <c r="N296" s="14">
        <v>4</v>
      </c>
      <c r="O296" s="14">
        <v>4</v>
      </c>
      <c r="P296" s="14">
        <v>10</v>
      </c>
      <c r="Q296" s="11">
        <v>28</v>
      </c>
      <c r="R296" s="25"/>
      <c r="S296" s="32" t="s">
        <v>480</v>
      </c>
      <c r="T296" s="15" t="s">
        <v>482</v>
      </c>
      <c r="U296" s="9" t="s">
        <v>855</v>
      </c>
      <c r="V296" s="15" t="s">
        <v>498</v>
      </c>
      <c r="W296" s="28" t="s">
        <v>653</v>
      </c>
      <c r="X296" s="9"/>
      <c r="Y296" s="107">
        <f t="shared" si="18"/>
        <v>10</v>
      </c>
      <c r="Z296" s="106">
        <f t="shared" si="19"/>
        <v>28</v>
      </c>
      <c r="AA296" s="105"/>
      <c r="AB296" s="81">
        <v>1</v>
      </c>
      <c r="AC296" s="81"/>
      <c r="AD296" s="14"/>
      <c r="AE296" s="14"/>
      <c r="AF296" s="13"/>
    </row>
    <row r="297" spans="1:32" s="10" customFormat="1" ht="100.8" x14ac:dyDescent="0.3">
      <c r="A297" s="14">
        <v>294</v>
      </c>
      <c r="B297" s="8">
        <v>15152</v>
      </c>
      <c r="C297" s="9" t="s">
        <v>156</v>
      </c>
      <c r="D297" s="8">
        <v>11.602</v>
      </c>
      <c r="E297" s="8">
        <v>17.109000000000002</v>
      </c>
      <c r="F297" s="8">
        <f t="shared" si="20"/>
        <v>5.5070000000000014</v>
      </c>
      <c r="G297" s="36" t="s">
        <v>44</v>
      </c>
      <c r="H297" s="9" t="s">
        <v>283</v>
      </c>
      <c r="I297" s="9" t="s">
        <v>315</v>
      </c>
      <c r="J297" s="55" t="s">
        <v>418</v>
      </c>
      <c r="K297" s="14">
        <v>10</v>
      </c>
      <c r="L297" s="14">
        <v>33</v>
      </c>
      <c r="M297" s="54">
        <v>27</v>
      </c>
      <c r="N297" s="14">
        <v>29</v>
      </c>
      <c r="O297" s="14">
        <v>4</v>
      </c>
      <c r="P297" s="54">
        <v>10</v>
      </c>
      <c r="Q297" s="11">
        <v>28</v>
      </c>
      <c r="R297" s="25"/>
      <c r="S297" s="32" t="s">
        <v>454</v>
      </c>
      <c r="T297" s="15" t="s">
        <v>482</v>
      </c>
      <c r="U297" s="9" t="s">
        <v>835</v>
      </c>
      <c r="V297" s="15" t="s">
        <v>509</v>
      </c>
      <c r="W297" s="28" t="s">
        <v>710</v>
      </c>
      <c r="X297" s="42" t="s">
        <v>1393</v>
      </c>
      <c r="Y297" s="107">
        <f t="shared" si="18"/>
        <v>10</v>
      </c>
      <c r="Z297" s="106">
        <f t="shared" si="19"/>
        <v>28</v>
      </c>
      <c r="AA297" s="104"/>
      <c r="AB297" s="81">
        <v>1</v>
      </c>
      <c r="AC297" s="81"/>
      <c r="AD297" s="14"/>
      <c r="AE297" s="14"/>
      <c r="AF297" s="13"/>
    </row>
    <row r="298" spans="1:32" s="10" customFormat="1" ht="43.2" x14ac:dyDescent="0.3">
      <c r="A298" s="14">
        <v>295</v>
      </c>
      <c r="B298" s="8">
        <v>16122</v>
      </c>
      <c r="C298" s="9" t="s">
        <v>1127</v>
      </c>
      <c r="D298" s="8">
        <v>2.6339999999999999</v>
      </c>
      <c r="E298" s="8">
        <v>5.4569999999999999</v>
      </c>
      <c r="F298" s="8">
        <f t="shared" si="20"/>
        <v>2.823</v>
      </c>
      <c r="G298" s="38" t="s">
        <v>901</v>
      </c>
      <c r="H298" s="8" t="s">
        <v>1046</v>
      </c>
      <c r="I298" s="9" t="s">
        <v>1069</v>
      </c>
      <c r="J298" s="8" t="s">
        <v>383</v>
      </c>
      <c r="K298" s="14">
        <v>28</v>
      </c>
      <c r="L298" s="14">
        <v>67</v>
      </c>
      <c r="M298" s="14">
        <v>0</v>
      </c>
      <c r="N298" s="14">
        <v>11</v>
      </c>
      <c r="O298" s="14">
        <v>2</v>
      </c>
      <c r="P298" s="14">
        <v>10</v>
      </c>
      <c r="Q298" s="11">
        <v>28</v>
      </c>
      <c r="R298" s="25"/>
      <c r="S298" s="32" t="s">
        <v>480</v>
      </c>
      <c r="T298" s="15" t="s">
        <v>482</v>
      </c>
      <c r="U298" s="9" t="s">
        <v>489</v>
      </c>
      <c r="V298" s="15" t="s">
        <v>532</v>
      </c>
      <c r="W298" s="28" t="s">
        <v>1128</v>
      </c>
      <c r="X298" s="9"/>
      <c r="Y298" s="107">
        <f t="shared" si="18"/>
        <v>10</v>
      </c>
      <c r="Z298" s="106">
        <f t="shared" si="19"/>
        <v>28</v>
      </c>
      <c r="AA298" s="105"/>
      <c r="AB298" s="81">
        <v>1</v>
      </c>
      <c r="AC298" s="81"/>
      <c r="AD298" s="14"/>
      <c r="AE298" s="14"/>
      <c r="AF298" s="13"/>
    </row>
    <row r="299" spans="1:32" s="10" customFormat="1" ht="28.8" x14ac:dyDescent="0.3">
      <c r="A299" s="14">
        <v>296</v>
      </c>
      <c r="B299" s="8">
        <v>18118</v>
      </c>
      <c r="C299" s="9" t="s">
        <v>146</v>
      </c>
      <c r="D299" s="8">
        <v>9.9870000000000001</v>
      </c>
      <c r="E299" s="8">
        <v>15.180999999999999</v>
      </c>
      <c r="F299" s="8">
        <f t="shared" si="20"/>
        <v>5.1939999999999991</v>
      </c>
      <c r="G299" s="43" t="s">
        <v>24</v>
      </c>
      <c r="H299" s="9" t="s">
        <v>278</v>
      </c>
      <c r="I299" s="9" t="s">
        <v>305</v>
      </c>
      <c r="J299" s="15" t="s">
        <v>366</v>
      </c>
      <c r="K299" s="14">
        <v>53</v>
      </c>
      <c r="L299" s="14">
        <v>100</v>
      </c>
      <c r="M299" s="14">
        <v>0</v>
      </c>
      <c r="N299" s="14">
        <v>7</v>
      </c>
      <c r="O299" s="14">
        <v>3</v>
      </c>
      <c r="P299" s="46">
        <v>0</v>
      </c>
      <c r="Q299" s="11">
        <v>28</v>
      </c>
      <c r="R299" s="25"/>
      <c r="S299" s="45" t="s">
        <v>489</v>
      </c>
      <c r="T299" s="45" t="s">
        <v>489</v>
      </c>
      <c r="U299" s="9" t="s">
        <v>856</v>
      </c>
      <c r="V299" s="15" t="s">
        <v>595</v>
      </c>
      <c r="W299" s="28" t="s">
        <v>726</v>
      </c>
      <c r="X299" s="9"/>
      <c r="Y299" s="107" t="b">
        <f t="shared" si="18"/>
        <v>0</v>
      </c>
      <c r="Z299" s="106">
        <f t="shared" si="19"/>
        <v>28</v>
      </c>
      <c r="AA299" s="105"/>
      <c r="AB299" s="81"/>
      <c r="AC299" s="81"/>
      <c r="AD299" s="14"/>
      <c r="AE299" s="14"/>
      <c r="AF299" s="13"/>
    </row>
    <row r="300" spans="1:32" s="10" customFormat="1" ht="244.8" x14ac:dyDescent="0.3">
      <c r="A300" s="14">
        <v>297</v>
      </c>
      <c r="B300" s="8">
        <v>19216</v>
      </c>
      <c r="C300" s="9" t="s">
        <v>967</v>
      </c>
      <c r="D300" s="8">
        <v>0.72499999999999998</v>
      </c>
      <c r="E300" s="8">
        <v>2.5990000000000002</v>
      </c>
      <c r="F300" s="8">
        <f t="shared" si="20"/>
        <v>1.8740000000000001</v>
      </c>
      <c r="G300" s="38" t="s">
        <v>901</v>
      </c>
      <c r="H300" s="8" t="s">
        <v>902</v>
      </c>
      <c r="I300" s="9" t="s">
        <v>968</v>
      </c>
      <c r="J300" s="58">
        <v>100</v>
      </c>
      <c r="K300" s="59">
        <v>50</v>
      </c>
      <c r="L300" s="59">
        <v>50</v>
      </c>
      <c r="M300" s="14">
        <v>0</v>
      </c>
      <c r="N300" s="14">
        <v>35</v>
      </c>
      <c r="O300" s="14">
        <v>16</v>
      </c>
      <c r="P300" s="14">
        <v>0</v>
      </c>
      <c r="Q300" s="11">
        <v>28</v>
      </c>
      <c r="R300" s="25"/>
      <c r="S300" s="32" t="s">
        <v>492</v>
      </c>
      <c r="T300" s="15" t="s">
        <v>482</v>
      </c>
      <c r="U300" s="9" t="s">
        <v>770</v>
      </c>
      <c r="V300" s="15" t="s">
        <v>969</v>
      </c>
      <c r="W300" s="28" t="s">
        <v>658</v>
      </c>
      <c r="X300" s="56" t="s">
        <v>1286</v>
      </c>
      <c r="Y300" s="107">
        <f t="shared" si="18"/>
        <v>0</v>
      </c>
      <c r="Z300" s="106">
        <f t="shared" si="19"/>
        <v>28</v>
      </c>
      <c r="AA300" s="105"/>
      <c r="AB300" s="81"/>
      <c r="AC300" s="81">
        <v>1</v>
      </c>
      <c r="AD300" s="14"/>
      <c r="AE300" s="14"/>
      <c r="AF300" s="13"/>
    </row>
    <row r="301" spans="1:32" s="10" customFormat="1" ht="43.2" x14ac:dyDescent="0.3">
      <c r="A301" s="14">
        <v>298</v>
      </c>
      <c r="B301" s="8">
        <v>19335</v>
      </c>
      <c r="C301" s="9" t="s">
        <v>1129</v>
      </c>
      <c r="D301" s="8">
        <v>6.9039999999999999</v>
      </c>
      <c r="E301" s="8">
        <v>8.6920000000000002</v>
      </c>
      <c r="F301" s="8">
        <f t="shared" si="20"/>
        <v>1.7880000000000003</v>
      </c>
      <c r="G301" s="38" t="s">
        <v>901</v>
      </c>
      <c r="H301" s="8" t="s">
        <v>902</v>
      </c>
      <c r="I301" s="9" t="s">
        <v>1084</v>
      </c>
      <c r="J301" s="8" t="s">
        <v>375</v>
      </c>
      <c r="K301" s="14">
        <v>44</v>
      </c>
      <c r="L301" s="14">
        <v>100</v>
      </c>
      <c r="M301" s="14">
        <v>0</v>
      </c>
      <c r="N301" s="14">
        <v>20</v>
      </c>
      <c r="O301" s="14">
        <v>6</v>
      </c>
      <c r="P301" s="46">
        <v>0</v>
      </c>
      <c r="Q301" s="11">
        <v>28</v>
      </c>
      <c r="R301" s="25"/>
      <c r="S301" s="45" t="s">
        <v>489</v>
      </c>
      <c r="T301" s="45" t="s">
        <v>489</v>
      </c>
      <c r="U301" s="9" t="s">
        <v>770</v>
      </c>
      <c r="V301" s="15" t="s">
        <v>498</v>
      </c>
      <c r="W301" s="28" t="s">
        <v>653</v>
      </c>
      <c r="X301" s="9"/>
      <c r="Y301" s="107" t="b">
        <f t="shared" si="18"/>
        <v>0</v>
      </c>
      <c r="Z301" s="106">
        <f t="shared" si="19"/>
        <v>28</v>
      </c>
      <c r="AA301" s="105"/>
      <c r="AB301" s="81"/>
      <c r="AC301" s="81"/>
      <c r="AD301" s="14"/>
      <c r="AE301" s="14"/>
      <c r="AF301" s="13"/>
    </row>
    <row r="302" spans="1:32" s="10" customFormat="1" ht="158.4" x14ac:dyDescent="0.3">
      <c r="A302" s="14">
        <v>299</v>
      </c>
      <c r="B302" s="8">
        <v>20186</v>
      </c>
      <c r="C302" s="9" t="s">
        <v>1121</v>
      </c>
      <c r="D302" s="8">
        <v>3.5999999999999997E-2</v>
      </c>
      <c r="E302" s="8">
        <v>8.5730000000000004</v>
      </c>
      <c r="F302" s="8">
        <f t="shared" si="20"/>
        <v>8.5370000000000008</v>
      </c>
      <c r="G302" s="39" t="s">
        <v>918</v>
      </c>
      <c r="H302" s="8" t="s">
        <v>919</v>
      </c>
      <c r="I302" s="9" t="s">
        <v>928</v>
      </c>
      <c r="J302" s="9" t="s">
        <v>440</v>
      </c>
      <c r="K302" s="14">
        <v>33</v>
      </c>
      <c r="L302" s="14">
        <v>60</v>
      </c>
      <c r="M302" s="14">
        <v>0</v>
      </c>
      <c r="N302" s="14">
        <v>9</v>
      </c>
      <c r="O302" s="14">
        <v>3</v>
      </c>
      <c r="P302" s="14">
        <v>10</v>
      </c>
      <c r="Q302" s="11">
        <v>28</v>
      </c>
      <c r="R302" s="25"/>
      <c r="S302" s="33" t="s">
        <v>480</v>
      </c>
      <c r="T302" s="14" t="s">
        <v>482</v>
      </c>
      <c r="U302" s="14" t="s">
        <v>821</v>
      </c>
      <c r="V302" s="15" t="s">
        <v>1130</v>
      </c>
      <c r="W302" s="28" t="s">
        <v>1131</v>
      </c>
      <c r="X302" s="9"/>
      <c r="Y302" s="107">
        <f t="shared" si="18"/>
        <v>10</v>
      </c>
      <c r="Z302" s="106">
        <f t="shared" si="19"/>
        <v>28</v>
      </c>
      <c r="AA302" s="105"/>
      <c r="AB302" s="81">
        <v>1</v>
      </c>
      <c r="AC302" s="81"/>
      <c r="AD302" s="14"/>
      <c r="AE302" s="14"/>
      <c r="AF302" s="13"/>
    </row>
    <row r="303" spans="1:32" s="10" customFormat="1" ht="43.2" x14ac:dyDescent="0.3">
      <c r="A303" s="14">
        <v>300</v>
      </c>
      <c r="B303" s="8">
        <v>23111</v>
      </c>
      <c r="C303" s="9" t="s">
        <v>199</v>
      </c>
      <c r="D303" s="8">
        <v>0</v>
      </c>
      <c r="E303" s="8">
        <v>0.83799999999999997</v>
      </c>
      <c r="F303" s="8">
        <f t="shared" si="20"/>
        <v>0.83799999999999997</v>
      </c>
      <c r="G303" s="43" t="s">
        <v>24</v>
      </c>
      <c r="H303" s="9" t="s">
        <v>279</v>
      </c>
      <c r="I303" s="9" t="s">
        <v>319</v>
      </c>
      <c r="J303" s="34" t="s">
        <v>463</v>
      </c>
      <c r="K303" s="14">
        <v>24</v>
      </c>
      <c r="L303" s="14">
        <v>33</v>
      </c>
      <c r="M303" s="14">
        <v>0</v>
      </c>
      <c r="N303" s="14">
        <v>17</v>
      </c>
      <c r="O303" s="14">
        <v>20</v>
      </c>
      <c r="P303" s="14">
        <v>10</v>
      </c>
      <c r="Q303" s="11">
        <v>28</v>
      </c>
      <c r="R303" s="25"/>
      <c r="S303" s="32" t="s">
        <v>480</v>
      </c>
      <c r="T303" s="15" t="s">
        <v>482</v>
      </c>
      <c r="U303" s="9" t="s">
        <v>857</v>
      </c>
      <c r="V303" s="15" t="s">
        <v>596</v>
      </c>
      <c r="W303" s="28" t="s">
        <v>653</v>
      </c>
      <c r="X303" s="9"/>
      <c r="Y303" s="107">
        <f t="shared" si="18"/>
        <v>10</v>
      </c>
      <c r="Z303" s="106">
        <f t="shared" si="19"/>
        <v>28</v>
      </c>
      <c r="AA303" s="105"/>
      <c r="AB303" s="81">
        <v>1</v>
      </c>
      <c r="AC303" s="81"/>
      <c r="AD303" s="14"/>
      <c r="AE303" s="14"/>
      <c r="AF303" s="13"/>
    </row>
    <row r="304" spans="1:32" s="10" customFormat="1" ht="57.6" x14ac:dyDescent="0.3">
      <c r="A304" s="14">
        <v>301</v>
      </c>
      <c r="B304" s="8">
        <v>25121</v>
      </c>
      <c r="C304" s="9" t="s">
        <v>200</v>
      </c>
      <c r="D304" s="8">
        <v>0</v>
      </c>
      <c r="E304" s="8">
        <v>0.255</v>
      </c>
      <c r="F304" s="8">
        <f t="shared" si="20"/>
        <v>0.255</v>
      </c>
      <c r="G304" s="43" t="s">
        <v>24</v>
      </c>
      <c r="H304" s="9" t="s">
        <v>280</v>
      </c>
      <c r="I304" s="9" t="s">
        <v>304</v>
      </c>
      <c r="J304" s="45" t="s">
        <v>454</v>
      </c>
      <c r="K304" s="14">
        <v>10</v>
      </c>
      <c r="L304" s="14">
        <v>0</v>
      </c>
      <c r="M304" s="14">
        <v>0</v>
      </c>
      <c r="N304" s="14">
        <v>77</v>
      </c>
      <c r="O304" s="14">
        <v>0</v>
      </c>
      <c r="P304" s="14">
        <v>10</v>
      </c>
      <c r="Q304" s="11">
        <v>28</v>
      </c>
      <c r="R304" s="25"/>
      <c r="S304" s="32" t="s">
        <v>480</v>
      </c>
      <c r="T304" s="15" t="s">
        <v>482</v>
      </c>
      <c r="U304" s="9" t="s">
        <v>770</v>
      </c>
      <c r="V304" s="15" t="s">
        <v>498</v>
      </c>
      <c r="W304" s="28" t="s">
        <v>640</v>
      </c>
      <c r="X304" s="68" t="s">
        <v>1300</v>
      </c>
      <c r="Y304" s="107">
        <f t="shared" si="18"/>
        <v>10</v>
      </c>
      <c r="Z304" s="106">
        <f t="shared" si="19"/>
        <v>28</v>
      </c>
      <c r="AA304" s="105"/>
      <c r="AB304" s="81">
        <v>1</v>
      </c>
      <c r="AC304" s="81"/>
      <c r="AD304" s="14"/>
      <c r="AE304" s="14"/>
      <c r="AF304" s="13"/>
    </row>
    <row r="305" spans="1:32" s="10" customFormat="1" ht="57.6" x14ac:dyDescent="0.3">
      <c r="A305" s="14">
        <v>302</v>
      </c>
      <c r="B305" s="8">
        <v>25220</v>
      </c>
      <c r="C305" s="9" t="s">
        <v>201</v>
      </c>
      <c r="D305" s="8">
        <v>0</v>
      </c>
      <c r="E305" s="8">
        <v>3.1579999999999999</v>
      </c>
      <c r="F305" s="8">
        <f t="shared" si="20"/>
        <v>3.1579999999999999</v>
      </c>
      <c r="G305" s="43" t="s">
        <v>24</v>
      </c>
      <c r="H305" s="9" t="s">
        <v>280</v>
      </c>
      <c r="I305" s="9" t="s">
        <v>309</v>
      </c>
      <c r="J305" s="15" t="s">
        <v>433</v>
      </c>
      <c r="K305" s="14">
        <v>26</v>
      </c>
      <c r="L305" s="14">
        <v>47</v>
      </c>
      <c r="M305" s="14">
        <v>0</v>
      </c>
      <c r="N305" s="14">
        <v>11</v>
      </c>
      <c r="O305" s="14">
        <v>64</v>
      </c>
      <c r="P305" s="14">
        <v>0</v>
      </c>
      <c r="Q305" s="11">
        <v>28</v>
      </c>
      <c r="R305" s="25"/>
      <c r="S305" s="32" t="s">
        <v>492</v>
      </c>
      <c r="T305" s="15" t="s">
        <v>482</v>
      </c>
      <c r="U305" s="9" t="s">
        <v>840</v>
      </c>
      <c r="V305" s="15" t="s">
        <v>597</v>
      </c>
      <c r="W305" s="28" t="s">
        <v>727</v>
      </c>
      <c r="X305" s="9"/>
      <c r="Y305" s="107">
        <f t="shared" si="18"/>
        <v>0</v>
      </c>
      <c r="Z305" s="106">
        <f t="shared" si="19"/>
        <v>28</v>
      </c>
      <c r="AA305" s="105"/>
      <c r="AB305" s="81"/>
      <c r="AC305" s="81">
        <v>1</v>
      </c>
      <c r="AD305" s="14"/>
      <c r="AE305" s="14"/>
      <c r="AF305" s="13"/>
    </row>
    <row r="306" spans="1:32" s="10" customFormat="1" ht="28.8" x14ac:dyDescent="0.3">
      <c r="A306" s="14">
        <v>303</v>
      </c>
      <c r="B306" s="8">
        <v>12162</v>
      </c>
      <c r="C306" s="9" t="s">
        <v>1132</v>
      </c>
      <c r="D306" s="8">
        <v>1.4999999999999999E-2</v>
      </c>
      <c r="E306" s="8">
        <v>3.165</v>
      </c>
      <c r="F306" s="8">
        <f t="shared" si="20"/>
        <v>3.15</v>
      </c>
      <c r="G306" s="38" t="s">
        <v>901</v>
      </c>
      <c r="H306" s="8" t="s">
        <v>1009</v>
      </c>
      <c r="I306" s="9" t="s">
        <v>1010</v>
      </c>
      <c r="J306" s="48" t="s">
        <v>437</v>
      </c>
      <c r="K306" s="14">
        <v>23</v>
      </c>
      <c r="L306" s="14">
        <v>33</v>
      </c>
      <c r="M306" s="14">
        <v>0</v>
      </c>
      <c r="N306" s="14">
        <v>31</v>
      </c>
      <c r="O306" s="14">
        <v>3</v>
      </c>
      <c r="P306" s="14">
        <v>10</v>
      </c>
      <c r="Q306" s="11">
        <v>27</v>
      </c>
      <c r="R306" s="25"/>
      <c r="S306" s="32" t="s">
        <v>480</v>
      </c>
      <c r="T306" s="15" t="s">
        <v>482</v>
      </c>
      <c r="U306" s="9" t="s">
        <v>1133</v>
      </c>
      <c r="V306" s="15" t="s">
        <v>498</v>
      </c>
      <c r="W306" s="28" t="s">
        <v>649</v>
      </c>
      <c r="X306" s="9"/>
      <c r="Y306" s="107">
        <f t="shared" si="18"/>
        <v>10</v>
      </c>
      <c r="Z306" s="106">
        <f t="shared" si="19"/>
        <v>27</v>
      </c>
      <c r="AA306" s="105"/>
      <c r="AB306" s="81">
        <v>1</v>
      </c>
      <c r="AC306" s="81"/>
      <c r="AD306" s="14"/>
      <c r="AE306" s="14"/>
      <c r="AF306" s="13"/>
    </row>
    <row r="307" spans="1:32" s="10" customFormat="1" ht="28.8" x14ac:dyDescent="0.3">
      <c r="A307" s="14">
        <v>304</v>
      </c>
      <c r="B307" s="8">
        <v>13196</v>
      </c>
      <c r="C307" s="9" t="s">
        <v>202</v>
      </c>
      <c r="D307" s="8">
        <v>1.4E-2</v>
      </c>
      <c r="E307" s="8">
        <v>1.786</v>
      </c>
      <c r="F307" s="8">
        <f t="shared" si="20"/>
        <v>1.772</v>
      </c>
      <c r="G307" s="36" t="s">
        <v>44</v>
      </c>
      <c r="H307" s="9" t="s">
        <v>284</v>
      </c>
      <c r="I307" s="9" t="s">
        <v>317</v>
      </c>
      <c r="J307" s="15" t="s">
        <v>411</v>
      </c>
      <c r="K307" s="14">
        <v>29</v>
      </c>
      <c r="L307" s="14">
        <v>20</v>
      </c>
      <c r="M307" s="14">
        <v>0</v>
      </c>
      <c r="N307" s="14">
        <v>34</v>
      </c>
      <c r="O307" s="14">
        <v>46</v>
      </c>
      <c r="P307" s="46">
        <v>0</v>
      </c>
      <c r="Q307" s="11">
        <v>27</v>
      </c>
      <c r="R307" s="25"/>
      <c r="S307" s="45" t="s">
        <v>489</v>
      </c>
      <c r="T307" s="45" t="s">
        <v>489</v>
      </c>
      <c r="U307" s="9" t="s">
        <v>858</v>
      </c>
      <c r="V307" s="15" t="s">
        <v>598</v>
      </c>
      <c r="W307" s="28" t="s">
        <v>728</v>
      </c>
      <c r="X307" s="62"/>
      <c r="Y307" s="107" t="b">
        <f t="shared" si="18"/>
        <v>0</v>
      </c>
      <c r="Z307" s="106">
        <f t="shared" si="19"/>
        <v>27</v>
      </c>
      <c r="AA307" s="105"/>
      <c r="AB307" s="81"/>
      <c r="AC307" s="81"/>
      <c r="AD307" s="14"/>
      <c r="AE307" s="14"/>
      <c r="AF307" s="13"/>
    </row>
    <row r="308" spans="1:32" s="10" customFormat="1" ht="43.2" x14ac:dyDescent="0.3">
      <c r="A308" s="14">
        <v>305</v>
      </c>
      <c r="B308" s="8">
        <v>14212</v>
      </c>
      <c r="C308" s="9" t="s">
        <v>203</v>
      </c>
      <c r="D308" s="8">
        <v>2.1999999999999999E-2</v>
      </c>
      <c r="E308" s="8">
        <v>7.7880000000000003</v>
      </c>
      <c r="F308" s="8">
        <f t="shared" si="20"/>
        <v>7.766</v>
      </c>
      <c r="G308" s="43" t="s">
        <v>24</v>
      </c>
      <c r="H308" s="9" t="s">
        <v>282</v>
      </c>
      <c r="I308" s="9" t="s">
        <v>335</v>
      </c>
      <c r="J308" s="34" t="s">
        <v>431</v>
      </c>
      <c r="K308" s="14">
        <v>20</v>
      </c>
      <c r="L308" s="14">
        <v>53</v>
      </c>
      <c r="M308" s="14">
        <v>0</v>
      </c>
      <c r="N308" s="14">
        <v>24</v>
      </c>
      <c r="O308" s="14">
        <v>4</v>
      </c>
      <c r="P308" s="14">
        <v>10</v>
      </c>
      <c r="Q308" s="11">
        <v>27</v>
      </c>
      <c r="R308" s="25"/>
      <c r="S308" s="32" t="s">
        <v>487</v>
      </c>
      <c r="T308" s="15" t="s">
        <v>488</v>
      </c>
      <c r="U308" s="9" t="s">
        <v>859</v>
      </c>
      <c r="V308" s="15" t="s">
        <v>531</v>
      </c>
      <c r="W308" s="28" t="s">
        <v>729</v>
      </c>
      <c r="X308" s="9"/>
      <c r="Y308" s="107">
        <f t="shared" si="18"/>
        <v>10</v>
      </c>
      <c r="Z308" s="106">
        <f t="shared" si="19"/>
        <v>27</v>
      </c>
      <c r="AA308" s="105"/>
      <c r="AB308" s="81">
        <v>1</v>
      </c>
      <c r="AC308" s="81"/>
      <c r="AD308" s="14"/>
      <c r="AE308" s="14"/>
      <c r="AF308" s="13"/>
    </row>
    <row r="309" spans="1:32" s="10" customFormat="1" ht="43.2" x14ac:dyDescent="0.3">
      <c r="A309" s="14">
        <v>306</v>
      </c>
      <c r="B309" s="8">
        <v>16191</v>
      </c>
      <c r="C309" s="9" t="s">
        <v>1134</v>
      </c>
      <c r="D309" s="8">
        <v>13.03</v>
      </c>
      <c r="E309" s="8">
        <v>15.44</v>
      </c>
      <c r="F309" s="8">
        <f t="shared" si="20"/>
        <v>2.41</v>
      </c>
      <c r="G309" s="38" t="s">
        <v>901</v>
      </c>
      <c r="H309" s="8" t="s">
        <v>902</v>
      </c>
      <c r="I309" s="9" t="s">
        <v>923</v>
      </c>
      <c r="J309" s="8" t="s">
        <v>407</v>
      </c>
      <c r="K309" s="14">
        <v>26</v>
      </c>
      <c r="L309" s="14">
        <v>20</v>
      </c>
      <c r="M309" s="14">
        <v>52</v>
      </c>
      <c r="N309" s="14">
        <v>32</v>
      </c>
      <c r="O309" s="14">
        <v>0</v>
      </c>
      <c r="P309" s="46">
        <v>0</v>
      </c>
      <c r="Q309" s="11">
        <v>27</v>
      </c>
      <c r="R309" s="25"/>
      <c r="S309" s="45" t="s">
        <v>489</v>
      </c>
      <c r="T309" s="45" t="s">
        <v>489</v>
      </c>
      <c r="U309" s="9" t="s">
        <v>851</v>
      </c>
      <c r="V309" s="15" t="s">
        <v>1135</v>
      </c>
      <c r="W309" s="28" t="s">
        <v>1136</v>
      </c>
      <c r="X309" s="9" t="s">
        <v>899</v>
      </c>
      <c r="Y309" s="107" t="b">
        <f t="shared" si="18"/>
        <v>0</v>
      </c>
      <c r="Z309" s="106">
        <f t="shared" si="19"/>
        <v>27</v>
      </c>
      <c r="AA309" s="105"/>
      <c r="AB309" s="81"/>
      <c r="AC309" s="81"/>
      <c r="AD309" s="14"/>
      <c r="AE309" s="14"/>
      <c r="AF309" s="13"/>
    </row>
    <row r="310" spans="1:32" s="10" customFormat="1" ht="28.8" x14ac:dyDescent="0.3">
      <c r="A310" s="14">
        <v>307</v>
      </c>
      <c r="B310" s="8">
        <v>18201</v>
      </c>
      <c r="C310" s="9" t="s">
        <v>36</v>
      </c>
      <c r="D310" s="8">
        <v>11.7</v>
      </c>
      <c r="E310" s="8">
        <v>12.477</v>
      </c>
      <c r="F310" s="8">
        <f t="shared" si="20"/>
        <v>0.77700000000000102</v>
      </c>
      <c r="G310" s="43" t="s">
        <v>24</v>
      </c>
      <c r="H310" s="9" t="s">
        <v>278</v>
      </c>
      <c r="I310" s="9" t="s">
        <v>306</v>
      </c>
      <c r="J310" s="15" t="s">
        <v>434</v>
      </c>
      <c r="K310" s="14">
        <v>32</v>
      </c>
      <c r="L310" s="14">
        <v>53</v>
      </c>
      <c r="M310" s="14">
        <v>0</v>
      </c>
      <c r="N310" s="14">
        <v>10</v>
      </c>
      <c r="O310" s="14">
        <v>1</v>
      </c>
      <c r="P310" s="14">
        <v>10</v>
      </c>
      <c r="Q310" s="11">
        <v>27</v>
      </c>
      <c r="R310" s="25"/>
      <c r="S310" s="32" t="s">
        <v>480</v>
      </c>
      <c r="T310" s="15" t="s">
        <v>482</v>
      </c>
      <c r="U310" s="9" t="s">
        <v>812</v>
      </c>
      <c r="V310" s="15" t="s">
        <v>525</v>
      </c>
      <c r="W310" s="28" t="s">
        <v>640</v>
      </c>
      <c r="X310" s="68" t="s">
        <v>1281</v>
      </c>
      <c r="Y310" s="107">
        <f t="shared" si="18"/>
        <v>10</v>
      </c>
      <c r="Z310" s="106">
        <f t="shared" si="19"/>
        <v>27</v>
      </c>
      <c r="AA310" s="105"/>
      <c r="AB310" s="81">
        <v>1</v>
      </c>
      <c r="AC310" s="81"/>
      <c r="AD310" s="14"/>
      <c r="AE310" s="14"/>
      <c r="AF310" s="13"/>
    </row>
    <row r="311" spans="1:32" s="10" customFormat="1" ht="43.2" x14ac:dyDescent="0.3">
      <c r="A311" s="14">
        <v>308</v>
      </c>
      <c r="B311" s="8">
        <v>19248</v>
      </c>
      <c r="C311" s="9" t="s">
        <v>1137</v>
      </c>
      <c r="D311" s="8">
        <v>0.50900000000000001</v>
      </c>
      <c r="E311" s="8">
        <v>3.887</v>
      </c>
      <c r="F311" s="8">
        <f t="shared" si="20"/>
        <v>3.3780000000000001</v>
      </c>
      <c r="G311" s="38" t="s">
        <v>901</v>
      </c>
      <c r="H311" s="8" t="s">
        <v>902</v>
      </c>
      <c r="I311" s="9" t="s">
        <v>968</v>
      </c>
      <c r="J311" s="8" t="s">
        <v>382</v>
      </c>
      <c r="K311" s="14">
        <v>31</v>
      </c>
      <c r="L311" s="14">
        <v>47</v>
      </c>
      <c r="M311" s="14">
        <v>0</v>
      </c>
      <c r="N311" s="14">
        <v>10</v>
      </c>
      <c r="O311" s="14">
        <v>4</v>
      </c>
      <c r="P311" s="14">
        <v>10</v>
      </c>
      <c r="Q311" s="11">
        <v>27</v>
      </c>
      <c r="R311" s="25"/>
      <c r="S311" s="32" t="s">
        <v>480</v>
      </c>
      <c r="T311" s="15" t="s">
        <v>482</v>
      </c>
      <c r="U311" s="9" t="s">
        <v>803</v>
      </c>
      <c r="V311" s="15" t="s">
        <v>498</v>
      </c>
      <c r="W311" s="28" t="s">
        <v>649</v>
      </c>
      <c r="X311" s="9"/>
      <c r="Y311" s="107">
        <f t="shared" si="18"/>
        <v>10</v>
      </c>
      <c r="Z311" s="106">
        <f t="shared" si="19"/>
        <v>27</v>
      </c>
      <c r="AA311" s="105"/>
      <c r="AB311" s="81">
        <v>1</v>
      </c>
      <c r="AC311" s="81"/>
      <c r="AD311" s="14"/>
      <c r="AE311" s="14"/>
      <c r="AF311" s="13"/>
    </row>
    <row r="312" spans="1:32" s="10" customFormat="1" ht="100.8" x14ac:dyDescent="0.3">
      <c r="A312" s="14">
        <v>309</v>
      </c>
      <c r="B312" s="8">
        <v>20241</v>
      </c>
      <c r="C312" s="9" t="s">
        <v>1138</v>
      </c>
      <c r="D312" s="8">
        <v>5.2999999999999999E-2</v>
      </c>
      <c r="E312" s="8">
        <v>7.1929999999999996</v>
      </c>
      <c r="F312" s="8">
        <f t="shared" si="20"/>
        <v>7.14</v>
      </c>
      <c r="G312" s="39" t="s">
        <v>918</v>
      </c>
      <c r="H312" s="8" t="s">
        <v>919</v>
      </c>
      <c r="I312" s="9" t="s">
        <v>920</v>
      </c>
      <c r="J312" s="9" t="s">
        <v>384</v>
      </c>
      <c r="K312" s="14">
        <v>35</v>
      </c>
      <c r="L312" s="14">
        <v>27</v>
      </c>
      <c r="M312" s="14">
        <v>58</v>
      </c>
      <c r="N312" s="14">
        <v>7</v>
      </c>
      <c r="O312" s="14">
        <v>4</v>
      </c>
      <c r="P312" s="46">
        <v>0</v>
      </c>
      <c r="Q312" s="11">
        <v>27</v>
      </c>
      <c r="R312" s="25"/>
      <c r="S312" s="45" t="s">
        <v>489</v>
      </c>
      <c r="T312" s="45" t="s">
        <v>489</v>
      </c>
      <c r="U312" s="9" t="s">
        <v>855</v>
      </c>
      <c r="V312" s="15" t="s">
        <v>1139</v>
      </c>
      <c r="W312" s="28" t="s">
        <v>1140</v>
      </c>
      <c r="X312" s="9"/>
      <c r="Y312" s="107" t="b">
        <f t="shared" si="18"/>
        <v>0</v>
      </c>
      <c r="Z312" s="106">
        <f t="shared" si="19"/>
        <v>27</v>
      </c>
      <c r="AA312" s="105"/>
      <c r="AB312" s="81"/>
      <c r="AC312" s="81"/>
      <c r="AD312" s="14"/>
      <c r="AE312" s="14"/>
      <c r="AF312" s="13"/>
    </row>
    <row r="313" spans="1:32" s="10" customFormat="1" ht="57.6" x14ac:dyDescent="0.3">
      <c r="A313" s="14">
        <v>310</v>
      </c>
      <c r="B313" s="8">
        <v>21146</v>
      </c>
      <c r="C313" s="9" t="s">
        <v>1141</v>
      </c>
      <c r="D313" s="8">
        <v>0.14699999999999999</v>
      </c>
      <c r="E313" s="8">
        <v>10.57</v>
      </c>
      <c r="F313" s="8">
        <f t="shared" si="20"/>
        <v>10.423</v>
      </c>
      <c r="G313" s="38" t="s">
        <v>901</v>
      </c>
      <c r="H313" s="8" t="s">
        <v>940</v>
      </c>
      <c r="I313" s="9" t="s">
        <v>941</v>
      </c>
      <c r="J313" s="8" t="s">
        <v>430</v>
      </c>
      <c r="K313" s="14">
        <v>37</v>
      </c>
      <c r="L313" s="14">
        <v>100</v>
      </c>
      <c r="M313" s="14">
        <v>18</v>
      </c>
      <c r="N313" s="14">
        <v>11</v>
      </c>
      <c r="O313" s="14">
        <v>1</v>
      </c>
      <c r="P313" s="46">
        <v>0</v>
      </c>
      <c r="Q313" s="11">
        <v>27</v>
      </c>
      <c r="R313" s="25"/>
      <c r="S313" s="45" t="s">
        <v>489</v>
      </c>
      <c r="T313" s="45" t="s">
        <v>489</v>
      </c>
      <c r="U313" s="9" t="s">
        <v>883</v>
      </c>
      <c r="V313" s="15" t="s">
        <v>498</v>
      </c>
      <c r="W313" s="28" t="s">
        <v>1142</v>
      </c>
      <c r="X313" s="9"/>
      <c r="Y313" s="107" t="b">
        <f t="shared" si="18"/>
        <v>0</v>
      </c>
      <c r="Z313" s="106">
        <f t="shared" si="19"/>
        <v>27</v>
      </c>
      <c r="AA313" s="105"/>
      <c r="AB313" s="81"/>
      <c r="AC313" s="81"/>
      <c r="AD313" s="14"/>
      <c r="AE313" s="14"/>
      <c r="AF313" s="13"/>
    </row>
    <row r="314" spans="1:32" s="10" customFormat="1" ht="28.8" x14ac:dyDescent="0.3">
      <c r="A314" s="14">
        <v>311</v>
      </c>
      <c r="B314" s="8">
        <v>22213</v>
      </c>
      <c r="C314" s="9" t="s">
        <v>204</v>
      </c>
      <c r="D314" s="8">
        <v>0.67100000000000004</v>
      </c>
      <c r="E314" s="8">
        <v>3.9180000000000001</v>
      </c>
      <c r="F314" s="8">
        <f t="shared" si="20"/>
        <v>3.2469999999999999</v>
      </c>
      <c r="G314" s="43" t="s">
        <v>24</v>
      </c>
      <c r="H314" s="9" t="s">
        <v>281</v>
      </c>
      <c r="I314" s="9" t="s">
        <v>313</v>
      </c>
      <c r="J314" s="15" t="s">
        <v>464</v>
      </c>
      <c r="K314" s="14">
        <v>47</v>
      </c>
      <c r="L314" s="14">
        <v>60</v>
      </c>
      <c r="M314" s="14">
        <v>0</v>
      </c>
      <c r="N314" s="14">
        <v>29</v>
      </c>
      <c r="O314" s="14">
        <v>6</v>
      </c>
      <c r="P314" s="46">
        <v>0</v>
      </c>
      <c r="Q314" s="11">
        <v>27</v>
      </c>
      <c r="R314" s="25"/>
      <c r="S314" s="45" t="s">
        <v>489</v>
      </c>
      <c r="T314" s="45" t="s">
        <v>489</v>
      </c>
      <c r="U314" s="9" t="s">
        <v>860</v>
      </c>
      <c r="V314" s="15" t="s">
        <v>599</v>
      </c>
      <c r="W314" s="28" t="s">
        <v>649</v>
      </c>
      <c r="X314" s="9"/>
      <c r="Y314" s="107" t="b">
        <f t="shared" si="18"/>
        <v>0</v>
      </c>
      <c r="Z314" s="106">
        <f t="shared" si="19"/>
        <v>27</v>
      </c>
      <c r="AA314" s="105"/>
      <c r="AB314" s="81"/>
      <c r="AC314" s="81"/>
      <c r="AD314" s="14"/>
      <c r="AE314" s="14"/>
      <c r="AF314" s="13"/>
    </row>
    <row r="315" spans="1:32" s="10" customFormat="1" ht="57.6" x14ac:dyDescent="0.3">
      <c r="A315" s="14">
        <v>312</v>
      </c>
      <c r="B315" s="8">
        <v>22214</v>
      </c>
      <c r="C315" s="9" t="s">
        <v>205</v>
      </c>
      <c r="D315" s="8">
        <v>0.122</v>
      </c>
      <c r="E315" s="8">
        <v>9.6229999999999993</v>
      </c>
      <c r="F315" s="8">
        <f t="shared" si="20"/>
        <v>9.5009999999999994</v>
      </c>
      <c r="G315" s="43" t="s">
        <v>24</v>
      </c>
      <c r="H315" s="9" t="s">
        <v>281</v>
      </c>
      <c r="I315" s="9" t="s">
        <v>313</v>
      </c>
      <c r="J315" s="15" t="s">
        <v>394</v>
      </c>
      <c r="K315" s="14">
        <v>45</v>
      </c>
      <c r="L315" s="14">
        <v>100</v>
      </c>
      <c r="M315" s="14">
        <v>0</v>
      </c>
      <c r="N315" s="14">
        <v>13</v>
      </c>
      <c r="O315" s="14">
        <v>3</v>
      </c>
      <c r="P315" s="46">
        <v>0</v>
      </c>
      <c r="Q315" s="11">
        <v>27</v>
      </c>
      <c r="R315" s="25"/>
      <c r="S315" s="45" t="s">
        <v>489</v>
      </c>
      <c r="T315" s="45" t="s">
        <v>489</v>
      </c>
      <c r="U315" s="9" t="s">
        <v>778</v>
      </c>
      <c r="V315" s="15" t="s">
        <v>600</v>
      </c>
      <c r="W315" s="28" t="s">
        <v>653</v>
      </c>
      <c r="X315" s="9"/>
      <c r="Y315" s="107" t="b">
        <f t="shared" si="18"/>
        <v>0</v>
      </c>
      <c r="Z315" s="106">
        <f t="shared" si="19"/>
        <v>27</v>
      </c>
      <c r="AA315" s="105"/>
      <c r="AB315" s="81"/>
      <c r="AC315" s="81"/>
      <c r="AD315" s="14"/>
      <c r="AE315" s="14"/>
      <c r="AF315" s="13"/>
    </row>
    <row r="316" spans="1:32" s="10" customFormat="1" ht="28.8" x14ac:dyDescent="0.3">
      <c r="A316" s="14">
        <v>313</v>
      </c>
      <c r="B316" s="8">
        <v>23169</v>
      </c>
      <c r="C316" s="9" t="s">
        <v>206</v>
      </c>
      <c r="D316" s="8">
        <v>0.13</v>
      </c>
      <c r="E316" s="8">
        <v>3.5329999999999999</v>
      </c>
      <c r="F316" s="8">
        <f t="shared" si="20"/>
        <v>3.403</v>
      </c>
      <c r="G316" s="43" t="s">
        <v>24</v>
      </c>
      <c r="H316" s="9" t="s">
        <v>279</v>
      </c>
      <c r="I316" s="9" t="s">
        <v>303</v>
      </c>
      <c r="J316" s="15" t="s">
        <v>391</v>
      </c>
      <c r="K316" s="14">
        <v>28</v>
      </c>
      <c r="L316" s="14">
        <v>33</v>
      </c>
      <c r="M316" s="14">
        <v>0</v>
      </c>
      <c r="N316" s="14">
        <v>21</v>
      </c>
      <c r="O316" s="14">
        <v>6</v>
      </c>
      <c r="P316" s="14">
        <v>10</v>
      </c>
      <c r="Q316" s="11">
        <v>27</v>
      </c>
      <c r="R316" s="25"/>
      <c r="S316" s="32" t="s">
        <v>480</v>
      </c>
      <c r="T316" s="15" t="s">
        <v>482</v>
      </c>
      <c r="U316" s="9" t="s">
        <v>861</v>
      </c>
      <c r="V316" s="15" t="s">
        <v>601</v>
      </c>
      <c r="W316" s="28" t="s">
        <v>640</v>
      </c>
      <c r="X316" s="9"/>
      <c r="Y316" s="107">
        <f t="shared" si="18"/>
        <v>10</v>
      </c>
      <c r="Z316" s="106">
        <f t="shared" si="19"/>
        <v>27</v>
      </c>
      <c r="AA316" s="105"/>
      <c r="AB316" s="81">
        <v>1</v>
      </c>
      <c r="AC316" s="81"/>
      <c r="AD316" s="14"/>
      <c r="AE316" s="14"/>
      <c r="AF316" s="13"/>
    </row>
    <row r="317" spans="1:32" s="10" customFormat="1" ht="43.2" x14ac:dyDescent="0.3">
      <c r="A317" s="14">
        <v>314</v>
      </c>
      <c r="B317" s="8">
        <v>24128</v>
      </c>
      <c r="C317" s="9" t="s">
        <v>1143</v>
      </c>
      <c r="D317" s="8">
        <v>10.025</v>
      </c>
      <c r="E317" s="8">
        <v>13.385</v>
      </c>
      <c r="F317" s="8">
        <f t="shared" si="20"/>
        <v>3.3599999999999994</v>
      </c>
      <c r="G317" s="38" t="s">
        <v>901</v>
      </c>
      <c r="H317" s="8" t="s">
        <v>906</v>
      </c>
      <c r="I317" s="9" t="s">
        <v>1013</v>
      </c>
      <c r="J317" s="44" t="s">
        <v>1144</v>
      </c>
      <c r="K317" s="46">
        <v>65</v>
      </c>
      <c r="L317" s="46">
        <v>73</v>
      </c>
      <c r="M317" s="14">
        <v>0</v>
      </c>
      <c r="N317" s="14">
        <v>1</v>
      </c>
      <c r="O317" s="14">
        <v>0</v>
      </c>
      <c r="P317" s="14">
        <v>0</v>
      </c>
      <c r="Q317" s="11">
        <v>27</v>
      </c>
      <c r="R317" s="25"/>
      <c r="S317" s="32" t="s">
        <v>492</v>
      </c>
      <c r="T317" s="15" t="s">
        <v>482</v>
      </c>
      <c r="U317" s="9" t="s">
        <v>489</v>
      </c>
      <c r="V317" s="15" t="s">
        <v>498</v>
      </c>
      <c r="W317" s="28" t="s">
        <v>658</v>
      </c>
      <c r="X317" s="9"/>
      <c r="Y317" s="107">
        <f t="shared" si="18"/>
        <v>0</v>
      </c>
      <c r="Z317" s="106">
        <f t="shared" si="19"/>
        <v>27</v>
      </c>
      <c r="AA317" s="105"/>
      <c r="AB317" s="81"/>
      <c r="AC317" s="81">
        <v>1</v>
      </c>
      <c r="AD317" s="14"/>
      <c r="AE317" s="14"/>
      <c r="AF317" s="13"/>
    </row>
    <row r="318" spans="1:32" s="10" customFormat="1" ht="43.2" x14ac:dyDescent="0.3">
      <c r="A318" s="14">
        <v>315</v>
      </c>
      <c r="B318" s="8">
        <v>24128</v>
      </c>
      <c r="C318" s="9" t="s">
        <v>1143</v>
      </c>
      <c r="D318" s="8">
        <v>13.509</v>
      </c>
      <c r="E318" s="8">
        <v>24.626000000000001</v>
      </c>
      <c r="F318" s="8">
        <f t="shared" si="20"/>
        <v>11.117000000000001</v>
      </c>
      <c r="G318" s="38" t="s">
        <v>901</v>
      </c>
      <c r="H318" s="8" t="s">
        <v>906</v>
      </c>
      <c r="I318" s="9" t="s">
        <v>1013</v>
      </c>
      <c r="J318" s="44" t="s">
        <v>1144</v>
      </c>
      <c r="K318" s="46">
        <v>65</v>
      </c>
      <c r="L318" s="46">
        <v>73</v>
      </c>
      <c r="M318" s="14">
        <v>0</v>
      </c>
      <c r="N318" s="14">
        <v>2</v>
      </c>
      <c r="O318" s="14">
        <v>0</v>
      </c>
      <c r="P318" s="14">
        <v>0</v>
      </c>
      <c r="Q318" s="11">
        <v>27</v>
      </c>
      <c r="R318" s="25"/>
      <c r="S318" s="32" t="s">
        <v>492</v>
      </c>
      <c r="T318" s="15" t="s">
        <v>482</v>
      </c>
      <c r="U318" s="9" t="s">
        <v>1145</v>
      </c>
      <c r="V318" s="15" t="s">
        <v>915</v>
      </c>
      <c r="W318" s="28" t="s">
        <v>1146</v>
      </c>
      <c r="X318" s="9"/>
      <c r="Y318" s="107">
        <f t="shared" si="18"/>
        <v>0</v>
      </c>
      <c r="Z318" s="106">
        <f t="shared" si="19"/>
        <v>27</v>
      </c>
      <c r="AA318" s="105"/>
      <c r="AB318" s="81"/>
      <c r="AC318" s="81">
        <v>1</v>
      </c>
      <c r="AD318" s="14"/>
      <c r="AE318" s="14"/>
      <c r="AF318" s="13"/>
    </row>
    <row r="319" spans="1:32" s="10" customFormat="1" ht="43.2" x14ac:dyDescent="0.3">
      <c r="A319" s="14">
        <v>316</v>
      </c>
      <c r="B319" s="8">
        <v>24128</v>
      </c>
      <c r="C319" s="9" t="s">
        <v>1143</v>
      </c>
      <c r="D319" s="8">
        <v>2.2679999999999998</v>
      </c>
      <c r="E319" s="8">
        <v>9.8680000000000003</v>
      </c>
      <c r="F319" s="8">
        <f t="shared" si="20"/>
        <v>7.6000000000000005</v>
      </c>
      <c r="G319" s="38" t="s">
        <v>901</v>
      </c>
      <c r="H319" s="8" t="s">
        <v>906</v>
      </c>
      <c r="I319" s="9" t="s">
        <v>1013</v>
      </c>
      <c r="J319" s="44" t="s">
        <v>1144</v>
      </c>
      <c r="K319" s="46">
        <v>65</v>
      </c>
      <c r="L319" s="46">
        <v>73</v>
      </c>
      <c r="M319" s="14">
        <v>0</v>
      </c>
      <c r="N319" s="14">
        <v>2</v>
      </c>
      <c r="O319" s="14">
        <v>1</v>
      </c>
      <c r="P319" s="14">
        <v>0</v>
      </c>
      <c r="Q319" s="11">
        <v>27</v>
      </c>
      <c r="R319" s="25"/>
      <c r="S319" s="32" t="s">
        <v>492</v>
      </c>
      <c r="T319" s="15" t="s">
        <v>482</v>
      </c>
      <c r="U319" s="9" t="s">
        <v>817</v>
      </c>
      <c r="V319" s="15" t="s">
        <v>591</v>
      </c>
      <c r="W319" s="28" t="s">
        <v>640</v>
      </c>
      <c r="X319" s="9"/>
      <c r="Y319" s="107">
        <f t="shared" si="18"/>
        <v>0</v>
      </c>
      <c r="Z319" s="106">
        <f t="shared" si="19"/>
        <v>27</v>
      </c>
      <c r="AA319" s="105"/>
      <c r="AB319" s="81"/>
      <c r="AC319" s="81">
        <v>1</v>
      </c>
      <c r="AD319" s="14"/>
      <c r="AE319" s="14"/>
      <c r="AF319" s="13"/>
    </row>
    <row r="320" spans="1:32" s="10" customFormat="1" ht="28.8" x14ac:dyDescent="0.3">
      <c r="A320" s="14">
        <v>317</v>
      </c>
      <c r="B320" s="8">
        <v>12147</v>
      </c>
      <c r="C320" s="9" t="s">
        <v>1148</v>
      </c>
      <c r="D320" s="8">
        <v>0.05</v>
      </c>
      <c r="E320" s="8">
        <v>3.26</v>
      </c>
      <c r="F320" s="8">
        <f t="shared" si="20"/>
        <v>3.21</v>
      </c>
      <c r="G320" s="38" t="s">
        <v>901</v>
      </c>
      <c r="H320" s="8" t="s">
        <v>1009</v>
      </c>
      <c r="I320" s="9" t="s">
        <v>1010</v>
      </c>
      <c r="J320" s="8" t="s">
        <v>382</v>
      </c>
      <c r="K320" s="14">
        <v>31</v>
      </c>
      <c r="L320" s="14">
        <v>47</v>
      </c>
      <c r="M320" s="14">
        <v>0</v>
      </c>
      <c r="N320" s="14">
        <v>44</v>
      </c>
      <c r="O320" s="14">
        <v>14</v>
      </c>
      <c r="P320" s="14">
        <v>0</v>
      </c>
      <c r="Q320" s="11">
        <v>26</v>
      </c>
      <c r="R320" s="25"/>
      <c r="S320" s="32" t="s">
        <v>492</v>
      </c>
      <c r="T320" s="15" t="s">
        <v>482</v>
      </c>
      <c r="U320" s="9" t="s">
        <v>870</v>
      </c>
      <c r="V320" s="15" t="s">
        <v>498</v>
      </c>
      <c r="W320" s="28" t="s">
        <v>1149</v>
      </c>
      <c r="X320" s="9"/>
      <c r="Y320" s="107">
        <f t="shared" si="18"/>
        <v>0</v>
      </c>
      <c r="Z320" s="106">
        <f t="shared" si="19"/>
        <v>26</v>
      </c>
      <c r="AA320" s="105"/>
      <c r="AB320" s="81"/>
      <c r="AC320" s="81">
        <v>1</v>
      </c>
      <c r="AD320" s="14"/>
      <c r="AE320" s="14"/>
      <c r="AF320" s="13"/>
    </row>
    <row r="321" spans="1:32" s="10" customFormat="1" ht="72" x14ac:dyDescent="0.3">
      <c r="A321" s="14">
        <v>318</v>
      </c>
      <c r="B321" s="8">
        <v>13125</v>
      </c>
      <c r="C321" s="9" t="s">
        <v>207</v>
      </c>
      <c r="D321" s="8">
        <v>0.996</v>
      </c>
      <c r="E321" s="8">
        <v>3.9249999999999998</v>
      </c>
      <c r="F321" s="8">
        <f t="shared" si="20"/>
        <v>2.9289999999999998</v>
      </c>
      <c r="G321" s="37" t="s">
        <v>44</v>
      </c>
      <c r="H321" s="9" t="s">
        <v>284</v>
      </c>
      <c r="I321" s="9" t="s">
        <v>339</v>
      </c>
      <c r="J321" s="15" t="s">
        <v>382</v>
      </c>
      <c r="K321" s="14">
        <v>31</v>
      </c>
      <c r="L321" s="14">
        <v>33</v>
      </c>
      <c r="M321" s="14">
        <v>0</v>
      </c>
      <c r="N321" s="14">
        <v>7</v>
      </c>
      <c r="O321" s="14">
        <v>12</v>
      </c>
      <c r="P321" s="14">
        <v>10</v>
      </c>
      <c r="Q321" s="11">
        <v>26</v>
      </c>
      <c r="R321" s="25"/>
      <c r="S321" s="32" t="s">
        <v>480</v>
      </c>
      <c r="T321" s="15" t="s">
        <v>482</v>
      </c>
      <c r="U321" s="9" t="s">
        <v>773</v>
      </c>
      <c r="V321" s="15" t="s">
        <v>602</v>
      </c>
      <c r="W321" s="28" t="s">
        <v>684</v>
      </c>
      <c r="X321" s="68" t="s">
        <v>1423</v>
      </c>
      <c r="Y321" s="107">
        <f t="shared" si="18"/>
        <v>10</v>
      </c>
      <c r="Z321" s="106">
        <f t="shared" si="19"/>
        <v>26</v>
      </c>
      <c r="AA321" s="105"/>
      <c r="AB321" s="81">
        <v>1</v>
      </c>
      <c r="AC321" s="81"/>
      <c r="AD321" s="14"/>
      <c r="AE321" s="14"/>
      <c r="AF321" s="13"/>
    </row>
    <row r="322" spans="1:32" s="10" customFormat="1" ht="43.2" x14ac:dyDescent="0.3">
      <c r="A322" s="14">
        <v>319</v>
      </c>
      <c r="B322" s="8">
        <v>14131</v>
      </c>
      <c r="C322" s="9" t="s">
        <v>87</v>
      </c>
      <c r="D322" s="8">
        <v>0.53700000000000003</v>
      </c>
      <c r="E322" s="8">
        <v>7.423</v>
      </c>
      <c r="F322" s="8">
        <f t="shared" si="20"/>
        <v>6.8860000000000001</v>
      </c>
      <c r="G322" s="43" t="s">
        <v>24</v>
      </c>
      <c r="H322" s="9" t="s">
        <v>282</v>
      </c>
      <c r="I322" s="9" t="s">
        <v>311</v>
      </c>
      <c r="J322" s="15" t="s">
        <v>380</v>
      </c>
      <c r="K322" s="14">
        <v>32</v>
      </c>
      <c r="L322" s="14">
        <v>53</v>
      </c>
      <c r="M322" s="14">
        <v>20</v>
      </c>
      <c r="N322" s="14">
        <v>27</v>
      </c>
      <c r="O322" s="14">
        <v>6</v>
      </c>
      <c r="P322" s="46">
        <v>0</v>
      </c>
      <c r="Q322" s="11">
        <v>26</v>
      </c>
      <c r="R322" s="25"/>
      <c r="S322" s="45" t="s">
        <v>489</v>
      </c>
      <c r="T322" s="45" t="s">
        <v>489</v>
      </c>
      <c r="U322" s="9" t="s">
        <v>862</v>
      </c>
      <c r="V322" s="15" t="s">
        <v>603</v>
      </c>
      <c r="W322" s="28" t="s">
        <v>730</v>
      </c>
      <c r="X322" s="9"/>
      <c r="Y322" s="107" t="b">
        <f t="shared" si="18"/>
        <v>0</v>
      </c>
      <c r="Z322" s="106">
        <f t="shared" si="19"/>
        <v>26</v>
      </c>
      <c r="AA322" s="105"/>
      <c r="AB322" s="81"/>
      <c r="AC322" s="81"/>
      <c r="AD322" s="14"/>
      <c r="AE322" s="14"/>
      <c r="AF322" s="13"/>
    </row>
    <row r="323" spans="1:32" s="10" customFormat="1" ht="72" x14ac:dyDescent="0.3">
      <c r="A323" s="14">
        <v>320</v>
      </c>
      <c r="B323" s="8">
        <v>15129</v>
      </c>
      <c r="C323" s="9" t="s">
        <v>1150</v>
      </c>
      <c r="D323" s="8">
        <v>27.061</v>
      </c>
      <c r="E323" s="8">
        <v>33.982999999999997</v>
      </c>
      <c r="F323" s="8">
        <f t="shared" si="20"/>
        <v>6.921999999999997</v>
      </c>
      <c r="G323" s="39" t="s">
        <v>918</v>
      </c>
      <c r="H323" s="8" t="s">
        <v>919</v>
      </c>
      <c r="I323" s="9" t="s">
        <v>920</v>
      </c>
      <c r="J323" s="9" t="s">
        <v>459</v>
      </c>
      <c r="K323" s="14">
        <v>29</v>
      </c>
      <c r="L323" s="14">
        <v>53</v>
      </c>
      <c r="M323" s="14">
        <v>0</v>
      </c>
      <c r="N323" s="14">
        <v>11</v>
      </c>
      <c r="O323" s="14">
        <v>0</v>
      </c>
      <c r="P323" s="14">
        <v>10</v>
      </c>
      <c r="Q323" s="11">
        <v>26</v>
      </c>
      <c r="R323" s="25"/>
      <c r="S323" s="32" t="s">
        <v>480</v>
      </c>
      <c r="T323" s="15" t="s">
        <v>482</v>
      </c>
      <c r="U323" s="9" t="s">
        <v>853</v>
      </c>
      <c r="V323" s="15" t="s">
        <v>1151</v>
      </c>
      <c r="W323" s="28" t="s">
        <v>1152</v>
      </c>
      <c r="X323" s="9"/>
      <c r="Y323" s="107">
        <f t="shared" si="18"/>
        <v>10</v>
      </c>
      <c r="Z323" s="106">
        <f t="shared" si="19"/>
        <v>26</v>
      </c>
      <c r="AA323" s="105"/>
      <c r="AB323" s="81">
        <v>1</v>
      </c>
      <c r="AC323" s="81"/>
      <c r="AD323" s="14"/>
      <c r="AE323" s="14"/>
      <c r="AF323" s="13"/>
    </row>
    <row r="324" spans="1:32" s="10" customFormat="1" ht="28.8" x14ac:dyDescent="0.3">
      <c r="A324" s="14">
        <v>321</v>
      </c>
      <c r="B324" s="8">
        <v>15129</v>
      </c>
      <c r="C324" s="9" t="s">
        <v>1150</v>
      </c>
      <c r="D324" s="8">
        <v>34.323999999999998</v>
      </c>
      <c r="E324" s="8">
        <v>35.831000000000003</v>
      </c>
      <c r="F324" s="8">
        <f t="shared" si="20"/>
        <v>1.507000000000005</v>
      </c>
      <c r="G324" s="39" t="s">
        <v>918</v>
      </c>
      <c r="H324" s="8" t="s">
        <v>919</v>
      </c>
      <c r="I324" s="9" t="s">
        <v>920</v>
      </c>
      <c r="J324" s="9" t="s">
        <v>459</v>
      </c>
      <c r="K324" s="14">
        <v>29</v>
      </c>
      <c r="L324" s="14">
        <v>53</v>
      </c>
      <c r="M324" s="14">
        <v>0</v>
      </c>
      <c r="N324" s="14">
        <v>6</v>
      </c>
      <c r="O324" s="14">
        <v>2</v>
      </c>
      <c r="P324" s="14">
        <v>10</v>
      </c>
      <c r="Q324" s="11">
        <v>26</v>
      </c>
      <c r="R324" s="25"/>
      <c r="S324" s="32" t="s">
        <v>480</v>
      </c>
      <c r="T324" s="15" t="s">
        <v>482</v>
      </c>
      <c r="U324" s="9" t="s">
        <v>827</v>
      </c>
      <c r="V324" s="15" t="s">
        <v>498</v>
      </c>
      <c r="W324" s="28" t="s">
        <v>1153</v>
      </c>
      <c r="X324" s="9"/>
      <c r="Y324" s="107">
        <f t="shared" ref="Y324:Y387" si="21">IF(AA324=1,20,IF(AB324=1,10,IF(AC324=1,0)))</f>
        <v>10</v>
      </c>
      <c r="Z324" s="106">
        <f t="shared" ref="Z324:Z387" si="22">Q324-P324+Y324</f>
        <v>26</v>
      </c>
      <c r="AA324" s="105"/>
      <c r="AB324" s="81">
        <v>1</v>
      </c>
      <c r="AC324" s="81"/>
      <c r="AD324" s="14"/>
      <c r="AE324" s="14"/>
      <c r="AF324" s="13"/>
    </row>
    <row r="325" spans="1:32" s="10" customFormat="1" ht="28.8" x14ac:dyDescent="0.3">
      <c r="A325" s="14">
        <v>322</v>
      </c>
      <c r="B325" s="8">
        <v>18123</v>
      </c>
      <c r="C325" s="9" t="s">
        <v>208</v>
      </c>
      <c r="D325" s="8">
        <v>0</v>
      </c>
      <c r="E325" s="8">
        <v>2.0110000000000001</v>
      </c>
      <c r="F325" s="8">
        <f t="shared" si="20"/>
        <v>2.0110000000000001</v>
      </c>
      <c r="G325" s="43" t="s">
        <v>24</v>
      </c>
      <c r="H325" s="9" t="s">
        <v>278</v>
      </c>
      <c r="I325" s="9" t="s">
        <v>305</v>
      </c>
      <c r="J325" s="15" t="s">
        <v>380</v>
      </c>
      <c r="K325" s="14">
        <v>32</v>
      </c>
      <c r="L325" s="14">
        <v>60</v>
      </c>
      <c r="M325" s="14">
        <v>0</v>
      </c>
      <c r="N325" s="14">
        <v>43</v>
      </c>
      <c r="O325" s="14">
        <v>10</v>
      </c>
      <c r="P325" s="46">
        <v>0</v>
      </c>
      <c r="Q325" s="11">
        <v>26</v>
      </c>
      <c r="R325" s="25"/>
      <c r="S325" s="45" t="s">
        <v>489</v>
      </c>
      <c r="T325" s="45" t="s">
        <v>489</v>
      </c>
      <c r="U325" s="9" t="s">
        <v>858</v>
      </c>
      <c r="V325" s="15" t="s">
        <v>498</v>
      </c>
      <c r="W325" s="28" t="s">
        <v>653</v>
      </c>
      <c r="X325" s="9"/>
      <c r="Y325" s="107" t="b">
        <f t="shared" si="21"/>
        <v>0</v>
      </c>
      <c r="Z325" s="106">
        <f t="shared" si="22"/>
        <v>26</v>
      </c>
      <c r="AA325" s="105"/>
      <c r="AB325" s="81"/>
      <c r="AC325" s="81"/>
      <c r="AD325" s="14"/>
      <c r="AE325" s="14"/>
      <c r="AF325" s="13"/>
    </row>
    <row r="326" spans="1:32" s="10" customFormat="1" ht="28.8" x14ac:dyDescent="0.3">
      <c r="A326" s="14">
        <v>323</v>
      </c>
      <c r="B326" s="8">
        <v>21163</v>
      </c>
      <c r="C326" s="9" t="s">
        <v>1154</v>
      </c>
      <c r="D326" s="8">
        <v>1.4219999999999999</v>
      </c>
      <c r="E326" s="8">
        <v>4.7</v>
      </c>
      <c r="F326" s="8">
        <f t="shared" si="20"/>
        <v>3.2780000000000005</v>
      </c>
      <c r="G326" s="38" t="s">
        <v>901</v>
      </c>
      <c r="H326" s="8" t="s">
        <v>940</v>
      </c>
      <c r="I326" s="9" t="s">
        <v>941</v>
      </c>
      <c r="J326" s="8" t="s">
        <v>1155</v>
      </c>
      <c r="K326" s="14">
        <v>54</v>
      </c>
      <c r="L326" s="14">
        <v>67</v>
      </c>
      <c r="M326" s="14">
        <v>0</v>
      </c>
      <c r="N326" s="14">
        <v>9</v>
      </c>
      <c r="O326" s="14">
        <v>8</v>
      </c>
      <c r="P326" s="14">
        <v>0</v>
      </c>
      <c r="Q326" s="11">
        <v>26</v>
      </c>
      <c r="R326" s="25"/>
      <c r="S326" s="32" t="s">
        <v>492</v>
      </c>
      <c r="T326" s="15" t="s">
        <v>482</v>
      </c>
      <c r="U326" s="9" t="s">
        <v>787</v>
      </c>
      <c r="V326" s="15" t="s">
        <v>1156</v>
      </c>
      <c r="W326" s="28" t="s">
        <v>653</v>
      </c>
      <c r="X326" s="9"/>
      <c r="Y326" s="107">
        <f t="shared" si="21"/>
        <v>0</v>
      </c>
      <c r="Z326" s="106">
        <f t="shared" si="22"/>
        <v>26</v>
      </c>
      <c r="AA326" s="105"/>
      <c r="AB326" s="81"/>
      <c r="AC326" s="81">
        <v>1</v>
      </c>
      <c r="AD326" s="14"/>
      <c r="AE326" s="14"/>
      <c r="AF326" s="13"/>
    </row>
    <row r="327" spans="1:32" s="10" customFormat="1" ht="28.8" x14ac:dyDescent="0.3">
      <c r="A327" s="14">
        <v>324</v>
      </c>
      <c r="B327" s="8">
        <v>22137</v>
      </c>
      <c r="C327" s="9" t="s">
        <v>209</v>
      </c>
      <c r="D327" s="8">
        <v>1.4159999999999999</v>
      </c>
      <c r="E327" s="8">
        <v>3.5249999999999999</v>
      </c>
      <c r="F327" s="8">
        <f t="shared" si="20"/>
        <v>2.109</v>
      </c>
      <c r="G327" s="43" t="s">
        <v>24</v>
      </c>
      <c r="H327" s="9" t="s">
        <v>281</v>
      </c>
      <c r="I327" s="9" t="s">
        <v>316</v>
      </c>
      <c r="J327" s="15" t="s">
        <v>465</v>
      </c>
      <c r="K327" s="14">
        <v>42</v>
      </c>
      <c r="L327" s="14">
        <v>33</v>
      </c>
      <c r="M327" s="14">
        <v>0</v>
      </c>
      <c r="N327" s="14">
        <v>0</v>
      </c>
      <c r="O327" s="14">
        <v>2</v>
      </c>
      <c r="P327" s="14">
        <v>10</v>
      </c>
      <c r="Q327" s="11">
        <v>26</v>
      </c>
      <c r="R327" s="25"/>
      <c r="S327" s="32" t="s">
        <v>480</v>
      </c>
      <c r="T327" s="15" t="s">
        <v>482</v>
      </c>
      <c r="U327" s="9" t="s">
        <v>489</v>
      </c>
      <c r="V327" s="15" t="s">
        <v>509</v>
      </c>
      <c r="W327" s="28" t="s">
        <v>650</v>
      </c>
      <c r="X327" s="9"/>
      <c r="Y327" s="107">
        <f t="shared" si="21"/>
        <v>10</v>
      </c>
      <c r="Z327" s="106">
        <f t="shared" si="22"/>
        <v>26</v>
      </c>
      <c r="AA327" s="105"/>
      <c r="AB327" s="81">
        <v>1</v>
      </c>
      <c r="AC327" s="81"/>
      <c r="AD327" s="14"/>
      <c r="AE327" s="14"/>
      <c r="AF327" s="13"/>
    </row>
    <row r="328" spans="1:32" s="10" customFormat="1" ht="28.8" x14ac:dyDescent="0.3">
      <c r="A328" s="14">
        <v>325</v>
      </c>
      <c r="B328" s="8">
        <v>22167</v>
      </c>
      <c r="C328" s="9" t="s">
        <v>210</v>
      </c>
      <c r="D328" s="8">
        <v>0.72899999999999998</v>
      </c>
      <c r="E328" s="8">
        <v>3.57</v>
      </c>
      <c r="F328" s="8">
        <f t="shared" si="20"/>
        <v>2.8409999999999997</v>
      </c>
      <c r="G328" s="43" t="s">
        <v>24</v>
      </c>
      <c r="H328" s="9" t="s">
        <v>281</v>
      </c>
      <c r="I328" s="9" t="s">
        <v>310</v>
      </c>
      <c r="J328" s="34" t="s">
        <v>466</v>
      </c>
      <c r="K328" s="14">
        <v>13</v>
      </c>
      <c r="L328" s="14">
        <v>73</v>
      </c>
      <c r="M328" s="14">
        <v>0</v>
      </c>
      <c r="N328" s="14">
        <v>17</v>
      </c>
      <c r="O328" s="14">
        <v>8</v>
      </c>
      <c r="P328" s="14">
        <v>10</v>
      </c>
      <c r="Q328" s="11">
        <v>26</v>
      </c>
      <c r="R328" s="25"/>
      <c r="S328" s="32" t="s">
        <v>480</v>
      </c>
      <c r="T328" s="15" t="s">
        <v>482</v>
      </c>
      <c r="U328" s="9" t="s">
        <v>829</v>
      </c>
      <c r="V328" s="15" t="s">
        <v>604</v>
      </c>
      <c r="W328" s="28" t="s">
        <v>731</v>
      </c>
      <c r="X328" s="9"/>
      <c r="Y328" s="107">
        <f t="shared" si="21"/>
        <v>10</v>
      </c>
      <c r="Z328" s="106">
        <f t="shared" si="22"/>
        <v>26</v>
      </c>
      <c r="AA328" s="105"/>
      <c r="AB328" s="81">
        <v>1</v>
      </c>
      <c r="AC328" s="81"/>
      <c r="AD328" s="14"/>
      <c r="AE328" s="14"/>
      <c r="AF328" s="13"/>
    </row>
    <row r="329" spans="1:32" s="10" customFormat="1" ht="57.6" x14ac:dyDescent="0.3">
      <c r="A329" s="14">
        <v>326</v>
      </c>
      <c r="B329" s="8">
        <v>23140</v>
      </c>
      <c r="C329" s="9" t="s">
        <v>30</v>
      </c>
      <c r="D329" s="8">
        <v>10.273999999999999</v>
      </c>
      <c r="E329" s="8">
        <v>16.474</v>
      </c>
      <c r="F329" s="8">
        <v>6.2000000000000011</v>
      </c>
      <c r="G329" s="43" t="s">
        <v>24</v>
      </c>
      <c r="H329" s="9" t="s">
        <v>295</v>
      </c>
      <c r="I329" s="9" t="s">
        <v>1292</v>
      </c>
      <c r="J329" s="34" t="s">
        <v>1291</v>
      </c>
      <c r="K329" s="14">
        <v>49</v>
      </c>
      <c r="L329" s="14">
        <v>47</v>
      </c>
      <c r="M329" s="14">
        <v>19</v>
      </c>
      <c r="N329" s="14">
        <v>4</v>
      </c>
      <c r="O329" s="14">
        <v>5</v>
      </c>
      <c r="P329" s="14">
        <v>0</v>
      </c>
      <c r="Q329" s="11">
        <v>26</v>
      </c>
      <c r="R329" s="25"/>
      <c r="S329" s="32" t="s">
        <v>492</v>
      </c>
      <c r="T329" s="15" t="s">
        <v>482</v>
      </c>
      <c r="U329" s="9" t="s">
        <v>841</v>
      </c>
      <c r="V329" s="15" t="s">
        <v>610</v>
      </c>
      <c r="W329" s="28" t="s">
        <v>736</v>
      </c>
      <c r="X329" s="9"/>
      <c r="Y329" s="107">
        <f t="shared" si="21"/>
        <v>0</v>
      </c>
      <c r="Z329" s="106">
        <f t="shared" si="22"/>
        <v>26</v>
      </c>
      <c r="AA329" s="105"/>
      <c r="AB329" s="81"/>
      <c r="AC329" s="81">
        <v>1</v>
      </c>
      <c r="AD329" s="14"/>
      <c r="AE329" s="14"/>
      <c r="AF329" s="13"/>
    </row>
    <row r="330" spans="1:32" s="10" customFormat="1" ht="72" x14ac:dyDescent="0.3">
      <c r="A330" s="14">
        <v>327</v>
      </c>
      <c r="B330" s="8">
        <v>24168</v>
      </c>
      <c r="C330" s="9" t="s">
        <v>1157</v>
      </c>
      <c r="D330" s="8">
        <v>0.70899999999999996</v>
      </c>
      <c r="E330" s="8">
        <v>6.0709999999999997</v>
      </c>
      <c r="F330" s="8">
        <f t="shared" ref="F330:F361" si="23">E330-D330</f>
        <v>5.3620000000000001</v>
      </c>
      <c r="G330" s="38" t="s">
        <v>901</v>
      </c>
      <c r="H330" s="8" t="s">
        <v>906</v>
      </c>
      <c r="I330" s="9" t="s">
        <v>1158</v>
      </c>
      <c r="J330" s="8" t="s">
        <v>387</v>
      </c>
      <c r="K330" s="14">
        <v>26</v>
      </c>
      <c r="L330" s="14">
        <v>60</v>
      </c>
      <c r="M330" s="14">
        <v>0</v>
      </c>
      <c r="N330" s="14">
        <v>8</v>
      </c>
      <c r="O330" s="14">
        <v>2</v>
      </c>
      <c r="P330" s="14">
        <v>10</v>
      </c>
      <c r="Q330" s="11">
        <v>26</v>
      </c>
      <c r="R330" s="25"/>
      <c r="S330" s="32" t="s">
        <v>480</v>
      </c>
      <c r="T330" s="15" t="s">
        <v>482</v>
      </c>
      <c r="U330" s="9" t="s">
        <v>775</v>
      </c>
      <c r="V330" s="15" t="s">
        <v>958</v>
      </c>
      <c r="W330" s="28" t="s">
        <v>653</v>
      </c>
      <c r="X330" s="9"/>
      <c r="Y330" s="107">
        <f t="shared" si="21"/>
        <v>10</v>
      </c>
      <c r="Z330" s="106">
        <f t="shared" si="22"/>
        <v>26</v>
      </c>
      <c r="AA330" s="105"/>
      <c r="AB330" s="81">
        <v>1</v>
      </c>
      <c r="AC330" s="81"/>
      <c r="AD330" s="14"/>
      <c r="AE330" s="14"/>
      <c r="AF330" s="13"/>
    </row>
    <row r="331" spans="1:32" s="10" customFormat="1" ht="57.6" x14ac:dyDescent="0.3">
      <c r="A331" s="14">
        <v>328</v>
      </c>
      <c r="B331" s="8">
        <v>25113</v>
      </c>
      <c r="C331" s="9" t="s">
        <v>211</v>
      </c>
      <c r="D331" s="8">
        <v>6.5629999999999997</v>
      </c>
      <c r="E331" s="8">
        <v>7.3890000000000002</v>
      </c>
      <c r="F331" s="8">
        <f t="shared" si="23"/>
        <v>0.82600000000000051</v>
      </c>
      <c r="G331" s="43" t="s">
        <v>24</v>
      </c>
      <c r="H331" s="9" t="s">
        <v>280</v>
      </c>
      <c r="I331" s="9" t="s">
        <v>309</v>
      </c>
      <c r="J331" s="34" t="s">
        <v>426</v>
      </c>
      <c r="K331" s="14">
        <v>23</v>
      </c>
      <c r="L331" s="14">
        <v>20</v>
      </c>
      <c r="M331" s="14">
        <v>0</v>
      </c>
      <c r="N331" s="14">
        <v>25</v>
      </c>
      <c r="O331" s="14">
        <v>12</v>
      </c>
      <c r="P331" s="14">
        <v>10</v>
      </c>
      <c r="Q331" s="11">
        <v>26</v>
      </c>
      <c r="R331" s="25"/>
      <c r="S331" s="32" t="s">
        <v>480</v>
      </c>
      <c r="T331" s="15" t="s">
        <v>482</v>
      </c>
      <c r="U331" s="9" t="s">
        <v>770</v>
      </c>
      <c r="V331" s="15" t="s">
        <v>605</v>
      </c>
      <c r="W331" s="28" t="s">
        <v>732</v>
      </c>
      <c r="X331" s="9"/>
      <c r="Y331" s="107">
        <f t="shared" si="21"/>
        <v>10</v>
      </c>
      <c r="Z331" s="106">
        <f t="shared" si="22"/>
        <v>26</v>
      </c>
      <c r="AA331" s="105"/>
      <c r="AB331" s="81">
        <v>1</v>
      </c>
      <c r="AC331" s="81"/>
      <c r="AD331" s="14"/>
      <c r="AE331" s="14"/>
      <c r="AF331" s="13"/>
    </row>
    <row r="332" spans="1:32" s="10" customFormat="1" ht="43.2" x14ac:dyDescent="0.3">
      <c r="A332" s="14">
        <v>329</v>
      </c>
      <c r="B332" s="8">
        <v>25199</v>
      </c>
      <c r="C332" s="9" t="s">
        <v>31</v>
      </c>
      <c r="D332" s="8">
        <v>10.573</v>
      </c>
      <c r="E332" s="8">
        <v>12.223000000000001</v>
      </c>
      <c r="F332" s="8">
        <f t="shared" si="23"/>
        <v>1.6500000000000004</v>
      </c>
      <c r="G332" s="43" t="s">
        <v>24</v>
      </c>
      <c r="H332" s="9" t="s">
        <v>280</v>
      </c>
      <c r="I332" s="9" t="s">
        <v>304</v>
      </c>
      <c r="J332" s="15" t="s">
        <v>369</v>
      </c>
      <c r="K332" s="14">
        <v>52</v>
      </c>
      <c r="L332" s="14">
        <v>80</v>
      </c>
      <c r="M332" s="14">
        <v>0</v>
      </c>
      <c r="N332" s="14">
        <v>8</v>
      </c>
      <c r="O332" s="14">
        <v>4</v>
      </c>
      <c r="P332" s="14">
        <v>0</v>
      </c>
      <c r="Q332" s="11">
        <v>26</v>
      </c>
      <c r="R332" s="25"/>
      <c r="S332" s="32" t="s">
        <v>492</v>
      </c>
      <c r="T332" s="15" t="s">
        <v>482</v>
      </c>
      <c r="U332" s="9" t="s">
        <v>797</v>
      </c>
      <c r="V332" s="15" t="s">
        <v>498</v>
      </c>
      <c r="W332" s="28" t="s">
        <v>642</v>
      </c>
      <c r="X332" s="9"/>
      <c r="Y332" s="107">
        <f t="shared" si="21"/>
        <v>0</v>
      </c>
      <c r="Z332" s="106">
        <f t="shared" si="22"/>
        <v>26</v>
      </c>
      <c r="AA332" s="105"/>
      <c r="AB332" s="81"/>
      <c r="AC332" s="81">
        <v>1</v>
      </c>
      <c r="AD332" s="14"/>
      <c r="AE332" s="14"/>
      <c r="AF332" s="13"/>
    </row>
    <row r="333" spans="1:32" s="10" customFormat="1" ht="43.2" x14ac:dyDescent="0.3">
      <c r="A333" s="14">
        <v>330</v>
      </c>
      <c r="B333" s="8">
        <v>12135</v>
      </c>
      <c r="C333" s="9" t="s">
        <v>1159</v>
      </c>
      <c r="D333" s="8">
        <v>6.7809999999999997</v>
      </c>
      <c r="E333" s="8">
        <v>10.3</v>
      </c>
      <c r="F333" s="8">
        <f t="shared" si="23"/>
        <v>3.519000000000001</v>
      </c>
      <c r="G333" s="38" t="s">
        <v>901</v>
      </c>
      <c r="H333" s="8" t="s">
        <v>1009</v>
      </c>
      <c r="I333" s="9" t="s">
        <v>1010</v>
      </c>
      <c r="J333" s="8" t="s">
        <v>412</v>
      </c>
      <c r="K333" s="14">
        <v>56</v>
      </c>
      <c r="L333" s="14">
        <v>80</v>
      </c>
      <c r="M333" s="14">
        <v>0</v>
      </c>
      <c r="N333" s="14">
        <v>0</v>
      </c>
      <c r="O333" s="14">
        <v>0</v>
      </c>
      <c r="P333" s="46">
        <v>0</v>
      </c>
      <c r="Q333" s="11">
        <v>25</v>
      </c>
      <c r="R333" s="25"/>
      <c r="S333" s="45" t="s">
        <v>489</v>
      </c>
      <c r="T333" s="45" t="s">
        <v>489</v>
      </c>
      <c r="U333" s="9" t="s">
        <v>489</v>
      </c>
      <c r="V333" s="15" t="s">
        <v>1160</v>
      </c>
      <c r="W333" s="28" t="s">
        <v>1161</v>
      </c>
      <c r="X333" s="9"/>
      <c r="Y333" s="107" t="b">
        <f t="shared" si="21"/>
        <v>0</v>
      </c>
      <c r="Z333" s="106">
        <f t="shared" si="22"/>
        <v>25</v>
      </c>
      <c r="AA333" s="105"/>
      <c r="AB333" s="81"/>
      <c r="AC333" s="81"/>
      <c r="AD333" s="14"/>
      <c r="AE333" s="14"/>
      <c r="AF333" s="13"/>
    </row>
    <row r="334" spans="1:32" s="10" customFormat="1" ht="28.8" x14ac:dyDescent="0.3">
      <c r="A334" s="14">
        <v>331</v>
      </c>
      <c r="B334" s="8">
        <v>14236</v>
      </c>
      <c r="C334" s="9" t="s">
        <v>212</v>
      </c>
      <c r="D334" s="8">
        <v>0</v>
      </c>
      <c r="E334" s="8">
        <v>2.72</v>
      </c>
      <c r="F334" s="8">
        <f t="shared" si="23"/>
        <v>2.72</v>
      </c>
      <c r="G334" s="43" t="s">
        <v>24</v>
      </c>
      <c r="H334" s="9" t="s">
        <v>281</v>
      </c>
      <c r="I334" s="9" t="s">
        <v>313</v>
      </c>
      <c r="J334" s="15" t="s">
        <v>433</v>
      </c>
      <c r="K334" s="14">
        <v>26</v>
      </c>
      <c r="L334" s="14">
        <v>53</v>
      </c>
      <c r="M334" s="14">
        <v>0</v>
      </c>
      <c r="N334" s="14">
        <v>28</v>
      </c>
      <c r="O334" s="14">
        <v>33</v>
      </c>
      <c r="P334" s="46">
        <v>0</v>
      </c>
      <c r="Q334" s="11">
        <v>25</v>
      </c>
      <c r="R334" s="25"/>
      <c r="S334" s="45" t="s">
        <v>489</v>
      </c>
      <c r="T334" s="45" t="s">
        <v>489</v>
      </c>
      <c r="U334" s="9" t="s">
        <v>863</v>
      </c>
      <c r="V334" s="15" t="s">
        <v>533</v>
      </c>
      <c r="W334" s="28" t="s">
        <v>650</v>
      </c>
      <c r="X334" s="9"/>
      <c r="Y334" s="107" t="b">
        <f t="shared" si="21"/>
        <v>0</v>
      </c>
      <c r="Z334" s="106">
        <f t="shared" si="22"/>
        <v>25</v>
      </c>
      <c r="AA334" s="105"/>
      <c r="AB334" s="81"/>
      <c r="AC334" s="81"/>
      <c r="AD334" s="14"/>
      <c r="AE334" s="14"/>
      <c r="AF334" s="13"/>
    </row>
    <row r="335" spans="1:32" s="10" customFormat="1" ht="43.2" x14ac:dyDescent="0.3">
      <c r="A335" s="14">
        <v>332</v>
      </c>
      <c r="B335" s="8">
        <v>15119</v>
      </c>
      <c r="C335" s="9" t="s">
        <v>170</v>
      </c>
      <c r="D335" s="8">
        <v>8.1140000000000008</v>
      </c>
      <c r="E335" s="8">
        <v>9.9529999999999994</v>
      </c>
      <c r="F335" s="8">
        <f t="shared" si="23"/>
        <v>1.8389999999999986</v>
      </c>
      <c r="G335" s="36" t="s">
        <v>44</v>
      </c>
      <c r="H335" s="9" t="s">
        <v>283</v>
      </c>
      <c r="I335" s="9" t="s">
        <v>315</v>
      </c>
      <c r="J335" s="15" t="s">
        <v>464</v>
      </c>
      <c r="K335" s="14">
        <v>47</v>
      </c>
      <c r="L335" s="14">
        <v>100</v>
      </c>
      <c r="M335" s="14">
        <v>0</v>
      </c>
      <c r="N335" s="14">
        <v>0</v>
      </c>
      <c r="O335" s="14">
        <v>3</v>
      </c>
      <c r="P335" s="46">
        <v>0</v>
      </c>
      <c r="Q335" s="11">
        <v>25</v>
      </c>
      <c r="R335" s="25"/>
      <c r="S335" s="45" t="s">
        <v>494</v>
      </c>
      <c r="T335" s="45" t="s">
        <v>495</v>
      </c>
      <c r="U335" s="9" t="s">
        <v>839</v>
      </c>
      <c r="V335" s="15" t="s">
        <v>606</v>
      </c>
      <c r="W335" s="28" t="s">
        <v>653</v>
      </c>
      <c r="X335" s="9"/>
      <c r="Y335" s="107" t="b">
        <f t="shared" si="21"/>
        <v>0</v>
      </c>
      <c r="Z335" s="106">
        <f t="shared" si="22"/>
        <v>25</v>
      </c>
      <c r="AA335" s="105"/>
      <c r="AB335" s="81"/>
      <c r="AC335" s="81"/>
      <c r="AD335" s="14"/>
      <c r="AE335" s="14"/>
      <c r="AF335" s="13"/>
    </row>
    <row r="336" spans="1:32" s="10" customFormat="1" ht="28.8" x14ac:dyDescent="0.3">
      <c r="A336" s="14">
        <v>333</v>
      </c>
      <c r="B336" s="8">
        <v>15154</v>
      </c>
      <c r="C336" s="9" t="s">
        <v>213</v>
      </c>
      <c r="D336" s="8">
        <v>3.032</v>
      </c>
      <c r="E336" s="8">
        <v>4.3600000000000003</v>
      </c>
      <c r="F336" s="8">
        <f t="shared" si="23"/>
        <v>1.3280000000000003</v>
      </c>
      <c r="G336" s="36" t="s">
        <v>44</v>
      </c>
      <c r="H336" s="9" t="s">
        <v>283</v>
      </c>
      <c r="I336" s="9" t="s">
        <v>315</v>
      </c>
      <c r="J336" s="15" t="s">
        <v>376</v>
      </c>
      <c r="K336" s="14">
        <v>58</v>
      </c>
      <c r="L336" s="14">
        <v>47</v>
      </c>
      <c r="M336" s="14">
        <v>0</v>
      </c>
      <c r="N336" s="14">
        <v>14</v>
      </c>
      <c r="O336" s="14">
        <v>1</v>
      </c>
      <c r="P336" s="14">
        <v>0</v>
      </c>
      <c r="Q336" s="11">
        <v>25</v>
      </c>
      <c r="R336" s="25"/>
      <c r="S336" s="32" t="s">
        <v>492</v>
      </c>
      <c r="T336" s="15" t="s">
        <v>482</v>
      </c>
      <c r="U336" s="9" t="s">
        <v>864</v>
      </c>
      <c r="V336" s="15" t="s">
        <v>498</v>
      </c>
      <c r="W336" s="28" t="s">
        <v>650</v>
      </c>
      <c r="X336" s="9"/>
      <c r="Y336" s="107">
        <f t="shared" si="21"/>
        <v>0</v>
      </c>
      <c r="Z336" s="106">
        <f t="shared" si="22"/>
        <v>25</v>
      </c>
      <c r="AA336" s="105"/>
      <c r="AB336" s="81"/>
      <c r="AC336" s="81">
        <v>1</v>
      </c>
      <c r="AD336" s="14"/>
      <c r="AE336" s="14"/>
      <c r="AF336" s="13"/>
    </row>
    <row r="337" spans="1:32" s="10" customFormat="1" ht="43.2" x14ac:dyDescent="0.3">
      <c r="A337" s="14">
        <v>334</v>
      </c>
      <c r="B337" s="8">
        <v>15171</v>
      </c>
      <c r="C337" s="9" t="s">
        <v>223</v>
      </c>
      <c r="D337" s="8">
        <v>15.051</v>
      </c>
      <c r="E337" s="8">
        <v>24.92</v>
      </c>
      <c r="F337" s="8">
        <f t="shared" si="23"/>
        <v>9.8690000000000015</v>
      </c>
      <c r="G337" s="38" t="s">
        <v>901</v>
      </c>
      <c r="H337" s="8" t="s">
        <v>902</v>
      </c>
      <c r="I337" s="9" t="s">
        <v>968</v>
      </c>
      <c r="J337" s="48" t="s">
        <v>408</v>
      </c>
      <c r="K337" s="14">
        <v>24</v>
      </c>
      <c r="L337" s="14">
        <v>40</v>
      </c>
      <c r="M337" s="14">
        <v>0</v>
      </c>
      <c r="N337" s="14">
        <v>10</v>
      </c>
      <c r="O337" s="14">
        <v>10</v>
      </c>
      <c r="P337" s="14">
        <v>10</v>
      </c>
      <c r="Q337" s="11">
        <v>25</v>
      </c>
      <c r="R337" s="25"/>
      <c r="S337" s="32" t="s">
        <v>480</v>
      </c>
      <c r="T337" s="15" t="s">
        <v>482</v>
      </c>
      <c r="U337" s="9" t="s">
        <v>890</v>
      </c>
      <c r="V337" s="15" t="s">
        <v>498</v>
      </c>
      <c r="W337" s="28" t="s">
        <v>1128</v>
      </c>
      <c r="X337" s="9"/>
      <c r="Y337" s="107">
        <f t="shared" si="21"/>
        <v>10</v>
      </c>
      <c r="Z337" s="106">
        <f t="shared" si="22"/>
        <v>25</v>
      </c>
      <c r="AA337" s="105"/>
      <c r="AB337" s="81">
        <v>1</v>
      </c>
      <c r="AC337" s="81"/>
      <c r="AD337" s="14"/>
      <c r="AE337" s="14"/>
      <c r="AF337" s="13"/>
    </row>
    <row r="338" spans="1:32" s="10" customFormat="1" ht="28.8" x14ac:dyDescent="0.3">
      <c r="A338" s="14">
        <v>335</v>
      </c>
      <c r="B338" s="8">
        <v>16186</v>
      </c>
      <c r="C338" s="9" t="s">
        <v>1162</v>
      </c>
      <c r="D338" s="8">
        <v>1.478</v>
      </c>
      <c r="E338" s="8">
        <v>3.2869999999999999</v>
      </c>
      <c r="F338" s="8">
        <f t="shared" si="23"/>
        <v>1.8089999999999999</v>
      </c>
      <c r="G338" s="38" t="s">
        <v>901</v>
      </c>
      <c r="H338" s="8" t="s">
        <v>902</v>
      </c>
      <c r="I338" s="9" t="s">
        <v>923</v>
      </c>
      <c r="J338" s="8" t="s">
        <v>1163</v>
      </c>
      <c r="K338" s="14">
        <v>50</v>
      </c>
      <c r="L338" s="14">
        <v>73</v>
      </c>
      <c r="M338" s="14">
        <v>0</v>
      </c>
      <c r="N338" s="14">
        <v>12</v>
      </c>
      <c r="O338" s="14">
        <v>1</v>
      </c>
      <c r="P338" s="46">
        <v>0</v>
      </c>
      <c r="Q338" s="11">
        <v>25</v>
      </c>
      <c r="R338" s="25"/>
      <c r="S338" s="45" t="s">
        <v>489</v>
      </c>
      <c r="T338" s="45" t="s">
        <v>489</v>
      </c>
      <c r="U338" s="9" t="s">
        <v>887</v>
      </c>
      <c r="V338" s="15" t="s">
        <v>1164</v>
      </c>
      <c r="W338" s="28" t="s">
        <v>1165</v>
      </c>
      <c r="X338" s="9"/>
      <c r="Y338" s="107" t="b">
        <f t="shared" si="21"/>
        <v>0</v>
      </c>
      <c r="Z338" s="106">
        <f t="shared" si="22"/>
        <v>25</v>
      </c>
      <c r="AA338" s="105"/>
      <c r="AB338" s="81"/>
      <c r="AC338" s="81"/>
      <c r="AD338" s="14"/>
      <c r="AE338" s="14"/>
      <c r="AF338" s="13"/>
    </row>
    <row r="339" spans="1:32" s="10" customFormat="1" ht="28.8" x14ac:dyDescent="0.3">
      <c r="A339" s="14">
        <v>336</v>
      </c>
      <c r="B339" s="8">
        <v>17112</v>
      </c>
      <c r="C339" s="9" t="s">
        <v>214</v>
      </c>
      <c r="D339" s="8">
        <v>1.8169999999999999</v>
      </c>
      <c r="E339" s="8">
        <v>3.8780000000000001</v>
      </c>
      <c r="F339" s="8">
        <f t="shared" si="23"/>
        <v>2.0609999999999999</v>
      </c>
      <c r="G339" s="37" t="s">
        <v>44</v>
      </c>
      <c r="H339" s="9" t="s">
        <v>1392</v>
      </c>
      <c r="I339" s="9" t="s">
        <v>315</v>
      </c>
      <c r="J339" s="15" t="s">
        <v>467</v>
      </c>
      <c r="K339" s="14">
        <v>41</v>
      </c>
      <c r="L339" s="14">
        <v>67</v>
      </c>
      <c r="M339" s="14">
        <v>1</v>
      </c>
      <c r="N339" s="14">
        <v>25</v>
      </c>
      <c r="O339" s="14">
        <v>5</v>
      </c>
      <c r="P339" s="46">
        <v>0</v>
      </c>
      <c r="Q339" s="11">
        <v>25</v>
      </c>
      <c r="R339" s="25"/>
      <c r="S339" s="45" t="s">
        <v>489</v>
      </c>
      <c r="T339" s="45" t="s">
        <v>489</v>
      </c>
      <c r="U339" s="9" t="s">
        <v>865</v>
      </c>
      <c r="V339" s="15" t="s">
        <v>509</v>
      </c>
      <c r="W339" s="28" t="s">
        <v>733</v>
      </c>
      <c r="X339" s="9"/>
      <c r="Y339" s="107" t="b">
        <f t="shared" si="21"/>
        <v>0</v>
      </c>
      <c r="Z339" s="106">
        <f t="shared" si="22"/>
        <v>25</v>
      </c>
      <c r="AA339" s="105"/>
      <c r="AB339" s="81"/>
      <c r="AC339" s="81"/>
      <c r="AD339" s="14"/>
      <c r="AE339" s="14"/>
      <c r="AF339" s="13"/>
    </row>
    <row r="340" spans="1:32" s="10" customFormat="1" ht="72" x14ac:dyDescent="0.3">
      <c r="A340" s="14">
        <v>337</v>
      </c>
      <c r="B340" s="8">
        <v>18156</v>
      </c>
      <c r="C340" s="9" t="s">
        <v>215</v>
      </c>
      <c r="D340" s="8">
        <v>4.4999999999999998E-2</v>
      </c>
      <c r="E340" s="8">
        <v>10.430999999999999</v>
      </c>
      <c r="F340" s="8">
        <f t="shared" si="23"/>
        <v>10.385999999999999</v>
      </c>
      <c r="G340" s="43" t="s">
        <v>24</v>
      </c>
      <c r="H340" s="9" t="s">
        <v>294</v>
      </c>
      <c r="I340" s="9" t="s">
        <v>352</v>
      </c>
      <c r="J340" s="15" t="s">
        <v>387</v>
      </c>
      <c r="K340" s="14">
        <v>26</v>
      </c>
      <c r="L340" s="14">
        <v>73</v>
      </c>
      <c r="M340" s="14">
        <v>32</v>
      </c>
      <c r="N340" s="14">
        <v>11</v>
      </c>
      <c r="O340" s="14">
        <v>4</v>
      </c>
      <c r="P340" s="46">
        <v>0</v>
      </c>
      <c r="Q340" s="11">
        <v>25</v>
      </c>
      <c r="R340" s="25"/>
      <c r="S340" s="45" t="s">
        <v>489</v>
      </c>
      <c r="T340" s="45" t="s">
        <v>489</v>
      </c>
      <c r="U340" s="9" t="s">
        <v>866</v>
      </c>
      <c r="V340" s="15" t="s">
        <v>607</v>
      </c>
      <c r="W340" s="28" t="s">
        <v>734</v>
      </c>
      <c r="X340" s="9"/>
      <c r="Y340" s="107" t="b">
        <f t="shared" si="21"/>
        <v>0</v>
      </c>
      <c r="Z340" s="106">
        <f t="shared" si="22"/>
        <v>25</v>
      </c>
      <c r="AA340" s="105"/>
      <c r="AB340" s="81"/>
      <c r="AC340" s="81"/>
      <c r="AD340" s="14"/>
      <c r="AE340" s="14"/>
      <c r="AF340" s="13"/>
    </row>
    <row r="341" spans="1:32" s="10" customFormat="1" ht="43.2" x14ac:dyDescent="0.3">
      <c r="A341" s="14">
        <v>338</v>
      </c>
      <c r="B341" s="8">
        <v>19257</v>
      </c>
      <c r="C341" s="9" t="s">
        <v>1166</v>
      </c>
      <c r="D341" s="8">
        <v>0</v>
      </c>
      <c r="E341" s="8">
        <v>8.6630000000000003</v>
      </c>
      <c r="F341" s="8">
        <f t="shared" si="23"/>
        <v>8.6630000000000003</v>
      </c>
      <c r="G341" s="38" t="s">
        <v>901</v>
      </c>
      <c r="H341" s="8" t="s">
        <v>902</v>
      </c>
      <c r="I341" s="9" t="s">
        <v>968</v>
      </c>
      <c r="J341" s="8" t="s">
        <v>434</v>
      </c>
      <c r="K341" s="14">
        <v>32</v>
      </c>
      <c r="L341" s="14">
        <v>87</v>
      </c>
      <c r="M341" s="14">
        <v>0</v>
      </c>
      <c r="N341" s="14">
        <v>12</v>
      </c>
      <c r="O341" s="14">
        <v>21</v>
      </c>
      <c r="P341" s="46">
        <v>0</v>
      </c>
      <c r="Q341" s="11">
        <v>25</v>
      </c>
      <c r="R341" s="25"/>
      <c r="S341" s="45" t="s">
        <v>489</v>
      </c>
      <c r="T341" s="45" t="s">
        <v>489</v>
      </c>
      <c r="U341" s="9" t="s">
        <v>800</v>
      </c>
      <c r="V341" s="15" t="s">
        <v>1167</v>
      </c>
      <c r="W341" s="28" t="s">
        <v>649</v>
      </c>
      <c r="X341" s="9"/>
      <c r="Y341" s="107" t="b">
        <f t="shared" si="21"/>
        <v>0</v>
      </c>
      <c r="Z341" s="106">
        <f t="shared" si="22"/>
        <v>25</v>
      </c>
      <c r="AA341" s="105"/>
      <c r="AB341" s="81"/>
      <c r="AC341" s="81"/>
      <c r="AD341" s="14"/>
      <c r="AE341" s="14"/>
      <c r="AF341" s="13"/>
    </row>
    <row r="342" spans="1:32" s="10" customFormat="1" ht="28.8" x14ac:dyDescent="0.3">
      <c r="A342" s="14">
        <v>339</v>
      </c>
      <c r="B342" s="8">
        <v>19277</v>
      </c>
      <c r="C342" s="9" t="s">
        <v>1168</v>
      </c>
      <c r="D342" s="8">
        <v>9.3030000000000008</v>
      </c>
      <c r="E342" s="8">
        <v>9.3539999999999992</v>
      </c>
      <c r="F342" s="8">
        <f t="shared" si="23"/>
        <v>5.099999999999838E-2</v>
      </c>
      <c r="G342" s="38" t="s">
        <v>901</v>
      </c>
      <c r="H342" s="8" t="s">
        <v>902</v>
      </c>
      <c r="I342" s="9" t="s">
        <v>913</v>
      </c>
      <c r="J342" s="8" t="s">
        <v>469</v>
      </c>
      <c r="K342" s="14">
        <v>49</v>
      </c>
      <c r="L342" s="14">
        <v>100</v>
      </c>
      <c r="M342" s="14">
        <v>0</v>
      </c>
      <c r="N342" s="14">
        <v>0</v>
      </c>
      <c r="O342" s="14">
        <v>0</v>
      </c>
      <c r="P342" s="46">
        <v>0</v>
      </c>
      <c r="Q342" s="11">
        <v>25</v>
      </c>
      <c r="R342" s="25"/>
      <c r="S342" s="45" t="s">
        <v>489</v>
      </c>
      <c r="T342" s="45" t="s">
        <v>489</v>
      </c>
      <c r="U342" s="9" t="s">
        <v>489</v>
      </c>
      <c r="V342" s="15" t="s">
        <v>498</v>
      </c>
      <c r="W342" s="28" t="s">
        <v>641</v>
      </c>
      <c r="X342" s="9"/>
      <c r="Y342" s="107" t="b">
        <f t="shared" si="21"/>
        <v>0</v>
      </c>
      <c r="Z342" s="106">
        <f t="shared" si="22"/>
        <v>25</v>
      </c>
      <c r="AA342" s="105"/>
      <c r="AB342" s="81"/>
      <c r="AC342" s="81"/>
      <c r="AD342" s="14"/>
      <c r="AE342" s="14"/>
      <c r="AF342" s="13"/>
    </row>
    <row r="343" spans="1:32" s="10" customFormat="1" ht="57.6" x14ac:dyDescent="0.3">
      <c r="A343" s="14">
        <v>340</v>
      </c>
      <c r="B343" s="8">
        <v>20157</v>
      </c>
      <c r="C343" s="9" t="s">
        <v>1169</v>
      </c>
      <c r="D343" s="8">
        <v>0.55500000000000005</v>
      </c>
      <c r="E343" s="8">
        <v>11.193</v>
      </c>
      <c r="F343" s="8">
        <f t="shared" si="23"/>
        <v>10.638</v>
      </c>
      <c r="G343" s="39" t="s">
        <v>918</v>
      </c>
      <c r="H343" s="8" t="s">
        <v>1170</v>
      </c>
      <c r="I343" s="9" t="s">
        <v>1171</v>
      </c>
      <c r="J343" s="9" t="s">
        <v>394</v>
      </c>
      <c r="K343" s="14">
        <v>45</v>
      </c>
      <c r="L343" s="14">
        <v>100</v>
      </c>
      <c r="M343" s="14">
        <v>0</v>
      </c>
      <c r="N343" s="14">
        <v>9</v>
      </c>
      <c r="O343" s="14">
        <v>0</v>
      </c>
      <c r="P343" s="46">
        <v>0</v>
      </c>
      <c r="Q343" s="11">
        <v>25</v>
      </c>
      <c r="R343" s="25"/>
      <c r="S343" s="45" t="s">
        <v>489</v>
      </c>
      <c r="T343" s="45" t="s">
        <v>489</v>
      </c>
      <c r="U343" s="9" t="s">
        <v>1172</v>
      </c>
      <c r="V343" s="15" t="s">
        <v>908</v>
      </c>
      <c r="W343" s="28" t="s">
        <v>1173</v>
      </c>
      <c r="X343" s="9"/>
      <c r="Y343" s="107" t="b">
        <f t="shared" si="21"/>
        <v>0</v>
      </c>
      <c r="Z343" s="106">
        <f t="shared" si="22"/>
        <v>25</v>
      </c>
      <c r="AA343" s="105"/>
      <c r="AB343" s="81"/>
      <c r="AC343" s="81"/>
      <c r="AD343" s="14"/>
      <c r="AE343" s="14"/>
      <c r="AF343" s="13"/>
    </row>
    <row r="344" spans="1:32" s="10" customFormat="1" ht="144" x14ac:dyDescent="0.3">
      <c r="A344" s="14">
        <v>341</v>
      </c>
      <c r="B344" s="8">
        <v>20181</v>
      </c>
      <c r="C344" s="9" t="s">
        <v>1174</v>
      </c>
      <c r="D344" s="8">
        <v>0.61</v>
      </c>
      <c r="E344" s="8">
        <v>11.685</v>
      </c>
      <c r="F344" s="8">
        <f t="shared" si="23"/>
        <v>11.075000000000001</v>
      </c>
      <c r="G344" s="39" t="s">
        <v>918</v>
      </c>
      <c r="H344" s="8" t="s">
        <v>919</v>
      </c>
      <c r="I344" s="9" t="s">
        <v>928</v>
      </c>
      <c r="J344" s="9" t="s">
        <v>470</v>
      </c>
      <c r="K344" s="14">
        <v>40</v>
      </c>
      <c r="L344" s="14">
        <v>100</v>
      </c>
      <c r="M344" s="14">
        <v>0</v>
      </c>
      <c r="N344" s="14">
        <v>11</v>
      </c>
      <c r="O344" s="14">
        <v>5</v>
      </c>
      <c r="P344" s="14">
        <v>0</v>
      </c>
      <c r="Q344" s="11">
        <v>25</v>
      </c>
      <c r="R344" s="25"/>
      <c r="S344" s="32" t="s">
        <v>492</v>
      </c>
      <c r="T344" s="15" t="s">
        <v>482</v>
      </c>
      <c r="U344" s="9" t="s">
        <v>883</v>
      </c>
      <c r="V344" s="15" t="s">
        <v>1175</v>
      </c>
      <c r="W344" s="28" t="s">
        <v>1176</v>
      </c>
      <c r="X344" s="41" t="s">
        <v>1177</v>
      </c>
      <c r="Y344" s="107">
        <f t="shared" si="21"/>
        <v>0</v>
      </c>
      <c r="Z344" s="106">
        <f t="shared" si="22"/>
        <v>25</v>
      </c>
      <c r="AA344" s="105"/>
      <c r="AB344" s="81"/>
      <c r="AC344" s="81">
        <v>1</v>
      </c>
      <c r="AD344" s="14"/>
      <c r="AE344" s="14"/>
      <c r="AF344" s="13"/>
    </row>
    <row r="345" spans="1:32" s="10" customFormat="1" ht="43.2" x14ac:dyDescent="0.3">
      <c r="A345" s="14">
        <v>342</v>
      </c>
      <c r="B345" s="8">
        <v>22113</v>
      </c>
      <c r="C345" s="9" t="s">
        <v>37</v>
      </c>
      <c r="D345" s="8">
        <v>3.7959999999999998</v>
      </c>
      <c r="E345" s="8">
        <v>6.5460000000000003</v>
      </c>
      <c r="F345" s="8">
        <f t="shared" si="23"/>
        <v>2.7500000000000004</v>
      </c>
      <c r="G345" s="43" t="s">
        <v>24</v>
      </c>
      <c r="H345" s="9" t="s">
        <v>281</v>
      </c>
      <c r="I345" s="9" t="s">
        <v>310</v>
      </c>
      <c r="J345" s="34" t="s">
        <v>431</v>
      </c>
      <c r="K345" s="14">
        <v>20</v>
      </c>
      <c r="L345" s="14">
        <v>53</v>
      </c>
      <c r="M345" s="14">
        <v>0</v>
      </c>
      <c r="N345" s="14">
        <v>14</v>
      </c>
      <c r="O345" s="14">
        <v>5</v>
      </c>
      <c r="P345" s="14">
        <v>10</v>
      </c>
      <c r="Q345" s="11">
        <v>25</v>
      </c>
      <c r="R345" s="25"/>
      <c r="S345" s="32" t="s">
        <v>480</v>
      </c>
      <c r="T345" s="15" t="s">
        <v>482</v>
      </c>
      <c r="U345" s="9" t="s">
        <v>777</v>
      </c>
      <c r="V345" s="15" t="s">
        <v>608</v>
      </c>
      <c r="W345" s="28" t="s">
        <v>735</v>
      </c>
      <c r="X345" s="9"/>
      <c r="Y345" s="107">
        <f t="shared" si="21"/>
        <v>10</v>
      </c>
      <c r="Z345" s="106">
        <f t="shared" si="22"/>
        <v>25</v>
      </c>
      <c r="AA345" s="105"/>
      <c r="AB345" s="81">
        <v>1</v>
      </c>
      <c r="AC345" s="81"/>
      <c r="AD345" s="14"/>
      <c r="AE345" s="14"/>
      <c r="AF345" s="13"/>
    </row>
    <row r="346" spans="1:32" s="10" customFormat="1" ht="57.6" x14ac:dyDescent="0.3">
      <c r="A346" s="14">
        <v>343</v>
      </c>
      <c r="B346" s="8">
        <v>22245</v>
      </c>
      <c r="C346" s="9" t="s">
        <v>216</v>
      </c>
      <c r="D346" s="8">
        <v>0.13</v>
      </c>
      <c r="E346" s="8">
        <v>7.7389999999999999</v>
      </c>
      <c r="F346" s="8">
        <f t="shared" si="23"/>
        <v>7.609</v>
      </c>
      <c r="G346" s="43" t="s">
        <v>24</v>
      </c>
      <c r="H346" s="9" t="s">
        <v>281</v>
      </c>
      <c r="I346" s="9" t="s">
        <v>353</v>
      </c>
      <c r="J346" s="15" t="s">
        <v>465</v>
      </c>
      <c r="K346" s="14">
        <v>42</v>
      </c>
      <c r="L346" s="14">
        <v>73</v>
      </c>
      <c r="M346" s="14">
        <v>0</v>
      </c>
      <c r="N346" s="14">
        <v>19</v>
      </c>
      <c r="O346" s="14">
        <v>4</v>
      </c>
      <c r="P346" s="46">
        <v>0</v>
      </c>
      <c r="Q346" s="11">
        <v>25</v>
      </c>
      <c r="R346" s="25"/>
      <c r="S346" s="45" t="s">
        <v>489</v>
      </c>
      <c r="T346" s="45" t="s">
        <v>489</v>
      </c>
      <c r="U346" s="9" t="s">
        <v>857</v>
      </c>
      <c r="V346" s="15" t="s">
        <v>609</v>
      </c>
      <c r="W346" s="28" t="s">
        <v>658</v>
      </c>
      <c r="X346" s="9"/>
      <c r="Y346" s="107" t="b">
        <f t="shared" si="21"/>
        <v>0</v>
      </c>
      <c r="Z346" s="106">
        <f t="shared" si="22"/>
        <v>25</v>
      </c>
      <c r="AA346" s="105"/>
      <c r="AB346" s="81"/>
      <c r="AC346" s="81"/>
      <c r="AD346" s="14"/>
      <c r="AE346" s="14"/>
      <c r="AF346" s="13"/>
    </row>
    <row r="347" spans="1:32" s="10" customFormat="1" ht="57.6" x14ac:dyDescent="0.3">
      <c r="A347" s="14">
        <v>344</v>
      </c>
      <c r="B347" s="8">
        <v>24198</v>
      </c>
      <c r="C347" s="9" t="s">
        <v>943</v>
      </c>
      <c r="D347" s="8">
        <v>1.0960000000000001</v>
      </c>
      <c r="E347" s="8">
        <v>8.1</v>
      </c>
      <c r="F347" s="8">
        <f t="shared" si="23"/>
        <v>7.0039999999999996</v>
      </c>
      <c r="G347" s="38" t="s">
        <v>901</v>
      </c>
      <c r="H347" s="8" t="s">
        <v>1178</v>
      </c>
      <c r="I347" s="9" t="s">
        <v>1179</v>
      </c>
      <c r="J347" s="48" t="s">
        <v>408</v>
      </c>
      <c r="K347" s="14">
        <v>24</v>
      </c>
      <c r="L347" s="14">
        <v>60</v>
      </c>
      <c r="M347" s="14">
        <v>0</v>
      </c>
      <c r="N347" s="14">
        <v>6</v>
      </c>
      <c r="O347" s="14">
        <v>3</v>
      </c>
      <c r="P347" s="14">
        <v>10</v>
      </c>
      <c r="Q347" s="11">
        <v>25</v>
      </c>
      <c r="R347" s="25"/>
      <c r="S347" s="32" t="s">
        <v>480</v>
      </c>
      <c r="T347" s="15" t="s">
        <v>482</v>
      </c>
      <c r="U347" s="9" t="s">
        <v>780</v>
      </c>
      <c r="V347" s="15" t="s">
        <v>498</v>
      </c>
      <c r="W347" s="28" t="s">
        <v>643</v>
      </c>
      <c r="X347" s="9"/>
      <c r="Y347" s="107">
        <f t="shared" si="21"/>
        <v>10</v>
      </c>
      <c r="Z347" s="106">
        <f t="shared" si="22"/>
        <v>25</v>
      </c>
      <c r="AA347" s="105"/>
      <c r="AB347" s="81">
        <v>1</v>
      </c>
      <c r="AC347" s="81"/>
      <c r="AD347" s="14"/>
      <c r="AE347" s="14"/>
      <c r="AF347" s="13"/>
    </row>
    <row r="348" spans="1:32" s="10" customFormat="1" ht="28.8" x14ac:dyDescent="0.3">
      <c r="A348" s="14">
        <v>345</v>
      </c>
      <c r="B348" s="8">
        <v>25210</v>
      </c>
      <c r="C348" s="9" t="s">
        <v>158</v>
      </c>
      <c r="D348" s="8">
        <v>0</v>
      </c>
      <c r="E348" s="8">
        <v>1.359</v>
      </c>
      <c r="F348" s="8">
        <f t="shared" si="23"/>
        <v>1.359</v>
      </c>
      <c r="G348" s="43" t="s">
        <v>24</v>
      </c>
      <c r="H348" s="9" t="s">
        <v>280</v>
      </c>
      <c r="I348" s="9" t="s">
        <v>309</v>
      </c>
      <c r="J348" s="15" t="s">
        <v>387</v>
      </c>
      <c r="K348" s="14">
        <v>26</v>
      </c>
      <c r="L348" s="14">
        <v>100</v>
      </c>
      <c r="M348" s="14">
        <v>0</v>
      </c>
      <c r="N348" s="14">
        <v>30</v>
      </c>
      <c r="O348" s="14">
        <v>7</v>
      </c>
      <c r="P348" s="14">
        <v>0</v>
      </c>
      <c r="Q348" s="11">
        <v>25</v>
      </c>
      <c r="R348" s="25"/>
      <c r="S348" s="32" t="s">
        <v>492</v>
      </c>
      <c r="T348" s="15" t="s">
        <v>482</v>
      </c>
      <c r="U348" s="9" t="s">
        <v>770</v>
      </c>
      <c r="V348" s="15" t="s">
        <v>498</v>
      </c>
      <c r="W348" s="28" t="s">
        <v>640</v>
      </c>
      <c r="X348" s="9"/>
      <c r="Y348" s="107">
        <f t="shared" si="21"/>
        <v>0</v>
      </c>
      <c r="Z348" s="106">
        <f t="shared" si="22"/>
        <v>25</v>
      </c>
      <c r="AA348" s="105"/>
      <c r="AB348" s="81"/>
      <c r="AC348" s="81">
        <v>1</v>
      </c>
      <c r="AD348" s="14"/>
      <c r="AE348" s="14"/>
      <c r="AF348" s="13"/>
    </row>
    <row r="349" spans="1:32" s="10" customFormat="1" ht="129.6" x14ac:dyDescent="0.3">
      <c r="A349" s="14">
        <v>346</v>
      </c>
      <c r="B349" s="8">
        <v>11167</v>
      </c>
      <c r="C349" s="9" t="s">
        <v>1025</v>
      </c>
      <c r="D349" s="8">
        <v>2.258</v>
      </c>
      <c r="E349" s="8">
        <v>18.184000000000001</v>
      </c>
      <c r="F349" s="8">
        <f t="shared" si="23"/>
        <v>15.926000000000002</v>
      </c>
      <c r="G349" s="39" t="s">
        <v>918</v>
      </c>
      <c r="H349" s="8" t="s">
        <v>919</v>
      </c>
      <c r="I349" s="9" t="s">
        <v>928</v>
      </c>
      <c r="J349" s="9" t="s">
        <v>375</v>
      </c>
      <c r="K349" s="14">
        <v>44</v>
      </c>
      <c r="L349" s="14">
        <v>80</v>
      </c>
      <c r="M349" s="14">
        <v>0</v>
      </c>
      <c r="N349" s="14">
        <v>11</v>
      </c>
      <c r="O349" s="14">
        <v>2</v>
      </c>
      <c r="P349" s="46">
        <v>0</v>
      </c>
      <c r="Q349" s="11">
        <v>24</v>
      </c>
      <c r="R349" s="25"/>
      <c r="S349" s="45" t="s">
        <v>489</v>
      </c>
      <c r="T349" s="45" t="s">
        <v>489</v>
      </c>
      <c r="U349" s="9" t="s">
        <v>815</v>
      </c>
      <c r="V349" s="15" t="s">
        <v>1180</v>
      </c>
      <c r="W349" s="28" t="s">
        <v>1181</v>
      </c>
      <c r="X349" s="9"/>
      <c r="Y349" s="107" t="b">
        <f t="shared" si="21"/>
        <v>0</v>
      </c>
      <c r="Z349" s="106">
        <f t="shared" si="22"/>
        <v>24</v>
      </c>
      <c r="AA349" s="105"/>
      <c r="AB349" s="81"/>
      <c r="AC349" s="81"/>
      <c r="AD349" s="14"/>
      <c r="AE349" s="14"/>
      <c r="AF349" s="13"/>
    </row>
    <row r="350" spans="1:32" s="10" customFormat="1" ht="28.8" x14ac:dyDescent="0.3">
      <c r="A350" s="14">
        <v>347</v>
      </c>
      <c r="B350" s="8">
        <v>12150</v>
      </c>
      <c r="C350" s="9" t="s">
        <v>1182</v>
      </c>
      <c r="D350" s="8">
        <v>0</v>
      </c>
      <c r="E350" s="8">
        <v>1.657</v>
      </c>
      <c r="F350" s="8">
        <f t="shared" si="23"/>
        <v>1.657</v>
      </c>
      <c r="G350" s="38" t="s">
        <v>901</v>
      </c>
      <c r="H350" s="8" t="s">
        <v>1009</v>
      </c>
      <c r="I350" s="9" t="s">
        <v>1010</v>
      </c>
      <c r="J350" s="8" t="s">
        <v>459</v>
      </c>
      <c r="K350" s="14">
        <v>29</v>
      </c>
      <c r="L350" s="14">
        <v>13</v>
      </c>
      <c r="M350" s="14">
        <v>0</v>
      </c>
      <c r="N350" s="14">
        <v>44</v>
      </c>
      <c r="O350" s="14">
        <v>25</v>
      </c>
      <c r="P350" s="46">
        <v>0</v>
      </c>
      <c r="Q350" s="11">
        <v>24</v>
      </c>
      <c r="R350" s="25"/>
      <c r="S350" s="45" t="s">
        <v>489</v>
      </c>
      <c r="T350" s="45" t="s">
        <v>489</v>
      </c>
      <c r="U350" s="9" t="s">
        <v>787</v>
      </c>
      <c r="V350" s="15" t="s">
        <v>1183</v>
      </c>
      <c r="W350" s="28" t="s">
        <v>650</v>
      </c>
      <c r="X350" s="9"/>
      <c r="Y350" s="107" t="b">
        <f t="shared" si="21"/>
        <v>0</v>
      </c>
      <c r="Z350" s="106">
        <f t="shared" si="22"/>
        <v>24</v>
      </c>
      <c r="AA350" s="105"/>
      <c r="AB350" s="81"/>
      <c r="AC350" s="81"/>
      <c r="AD350" s="14"/>
      <c r="AE350" s="14"/>
      <c r="AF350" s="13"/>
    </row>
    <row r="351" spans="1:32" s="10" customFormat="1" ht="43.2" x14ac:dyDescent="0.3">
      <c r="A351" s="14">
        <v>348</v>
      </c>
      <c r="B351" s="8">
        <v>14127</v>
      </c>
      <c r="C351" s="9" t="s">
        <v>218</v>
      </c>
      <c r="D351" s="8">
        <v>0</v>
      </c>
      <c r="E351" s="8">
        <v>3.6280000000000001</v>
      </c>
      <c r="F351" s="8">
        <f t="shared" si="23"/>
        <v>3.6280000000000001</v>
      </c>
      <c r="G351" s="43" t="s">
        <v>24</v>
      </c>
      <c r="H351" s="9" t="s">
        <v>282</v>
      </c>
      <c r="I351" s="9" t="s">
        <v>311</v>
      </c>
      <c r="J351" s="15" t="s">
        <v>440</v>
      </c>
      <c r="K351" s="14">
        <v>33</v>
      </c>
      <c r="L351" s="14">
        <v>80</v>
      </c>
      <c r="M351" s="14">
        <v>0</v>
      </c>
      <c r="N351" s="14">
        <v>25</v>
      </c>
      <c r="O351" s="14">
        <v>6</v>
      </c>
      <c r="P351" s="46">
        <v>0</v>
      </c>
      <c r="Q351" s="11">
        <v>24</v>
      </c>
      <c r="R351" s="25"/>
      <c r="S351" s="45" t="s">
        <v>489</v>
      </c>
      <c r="T351" s="45" t="s">
        <v>489</v>
      </c>
      <c r="U351" s="9" t="s">
        <v>813</v>
      </c>
      <c r="V351" s="15" t="s">
        <v>611</v>
      </c>
      <c r="W351" s="28" t="s">
        <v>737</v>
      </c>
      <c r="X351" s="9" t="s">
        <v>894</v>
      </c>
      <c r="Y351" s="107" t="b">
        <f t="shared" si="21"/>
        <v>0</v>
      </c>
      <c r="Z351" s="106">
        <f t="shared" si="22"/>
        <v>24</v>
      </c>
      <c r="AA351" s="105"/>
      <c r="AB351" s="81"/>
      <c r="AC351" s="81"/>
      <c r="AD351" s="14"/>
      <c r="AE351" s="14"/>
      <c r="AF351" s="13"/>
    </row>
    <row r="352" spans="1:32" s="10" customFormat="1" ht="28.8" x14ac:dyDescent="0.3">
      <c r="A352" s="14">
        <v>349</v>
      </c>
      <c r="B352" s="8">
        <v>16197</v>
      </c>
      <c r="C352" s="9" t="s">
        <v>1184</v>
      </c>
      <c r="D352" s="8">
        <v>0.112</v>
      </c>
      <c r="E352" s="8">
        <v>6.1360000000000001</v>
      </c>
      <c r="F352" s="8">
        <f t="shared" si="23"/>
        <v>6.024</v>
      </c>
      <c r="G352" s="38" t="s">
        <v>901</v>
      </c>
      <c r="H352" s="8" t="s">
        <v>902</v>
      </c>
      <c r="I352" s="9" t="s">
        <v>923</v>
      </c>
      <c r="J352" s="8" t="s">
        <v>379</v>
      </c>
      <c r="K352" s="14">
        <v>41</v>
      </c>
      <c r="L352" s="14">
        <v>73</v>
      </c>
      <c r="M352" s="14">
        <v>0</v>
      </c>
      <c r="N352" s="14">
        <v>18</v>
      </c>
      <c r="O352" s="14">
        <v>3</v>
      </c>
      <c r="P352" s="14">
        <v>0</v>
      </c>
      <c r="Q352" s="11">
        <v>24</v>
      </c>
      <c r="R352" s="25"/>
      <c r="S352" s="32" t="s">
        <v>492</v>
      </c>
      <c r="T352" s="15" t="s">
        <v>482</v>
      </c>
      <c r="U352" s="9" t="s">
        <v>856</v>
      </c>
      <c r="V352" s="15" t="s">
        <v>1185</v>
      </c>
      <c r="W352" s="28" t="s">
        <v>1079</v>
      </c>
      <c r="X352" s="9"/>
      <c r="Y352" s="107">
        <f t="shared" si="21"/>
        <v>0</v>
      </c>
      <c r="Z352" s="106">
        <f t="shared" si="22"/>
        <v>24</v>
      </c>
      <c r="AA352" s="105"/>
      <c r="AB352" s="81"/>
      <c r="AC352" s="81">
        <v>1</v>
      </c>
      <c r="AD352" s="14"/>
      <c r="AE352" s="14"/>
      <c r="AF352" s="13"/>
    </row>
    <row r="353" spans="1:32" s="10" customFormat="1" ht="28.8" x14ac:dyDescent="0.3">
      <c r="A353" s="14">
        <v>350</v>
      </c>
      <c r="B353" s="8">
        <v>18199</v>
      </c>
      <c r="C353" s="9" t="s">
        <v>148</v>
      </c>
      <c r="D353" s="8">
        <v>2.4900000000000002</v>
      </c>
      <c r="E353" s="8">
        <v>4.242</v>
      </c>
      <c r="F353" s="8">
        <f t="shared" si="23"/>
        <v>1.7519999999999998</v>
      </c>
      <c r="G353" s="43" t="s">
        <v>24</v>
      </c>
      <c r="H353" s="9" t="s">
        <v>278</v>
      </c>
      <c r="I353" s="9" t="s">
        <v>302</v>
      </c>
      <c r="J353" s="14" t="s">
        <v>458</v>
      </c>
      <c r="K353" s="14">
        <v>54</v>
      </c>
      <c r="L353" s="14">
        <v>40</v>
      </c>
      <c r="M353" s="14">
        <v>0</v>
      </c>
      <c r="N353" s="14">
        <v>13</v>
      </c>
      <c r="O353" s="14">
        <v>7</v>
      </c>
      <c r="P353" s="46">
        <v>0</v>
      </c>
      <c r="Q353" s="11">
        <v>24</v>
      </c>
      <c r="R353" s="25"/>
      <c r="S353" s="45" t="s">
        <v>489</v>
      </c>
      <c r="T353" s="45" t="s">
        <v>489</v>
      </c>
      <c r="U353" s="9" t="s">
        <v>773</v>
      </c>
      <c r="V353" s="15" t="s">
        <v>612</v>
      </c>
      <c r="W353" s="28" t="s">
        <v>684</v>
      </c>
      <c r="X353" s="9"/>
      <c r="Y353" s="107" t="b">
        <f t="shared" si="21"/>
        <v>0</v>
      </c>
      <c r="Z353" s="106">
        <f t="shared" si="22"/>
        <v>24</v>
      </c>
      <c r="AA353" s="105"/>
      <c r="AB353" s="81"/>
      <c r="AC353" s="81"/>
      <c r="AD353" s="14"/>
      <c r="AE353" s="14"/>
      <c r="AF353" s="13"/>
    </row>
    <row r="354" spans="1:32" s="10" customFormat="1" ht="28.8" x14ac:dyDescent="0.3">
      <c r="A354" s="14">
        <v>351</v>
      </c>
      <c r="B354" s="8">
        <v>18244</v>
      </c>
      <c r="C354" s="9" t="s">
        <v>219</v>
      </c>
      <c r="D354" s="8">
        <v>0</v>
      </c>
      <c r="E354" s="8">
        <v>1.5860000000000001</v>
      </c>
      <c r="F354" s="8">
        <f t="shared" si="23"/>
        <v>1.5860000000000001</v>
      </c>
      <c r="G354" s="43" t="s">
        <v>24</v>
      </c>
      <c r="H354" s="9" t="s">
        <v>278</v>
      </c>
      <c r="I354" s="63" t="s">
        <v>305</v>
      </c>
      <c r="J354" s="109" t="s">
        <v>436</v>
      </c>
      <c r="K354" s="14">
        <v>31</v>
      </c>
      <c r="L354" s="14">
        <v>67</v>
      </c>
      <c r="M354" s="14">
        <v>0</v>
      </c>
      <c r="N354" s="14">
        <v>31</v>
      </c>
      <c r="O354" s="14">
        <v>7</v>
      </c>
      <c r="P354" s="46">
        <v>0</v>
      </c>
      <c r="Q354" s="11">
        <v>24</v>
      </c>
      <c r="R354" s="25"/>
      <c r="S354" s="45" t="s">
        <v>489</v>
      </c>
      <c r="T354" s="45" t="s">
        <v>489</v>
      </c>
      <c r="U354" s="9" t="s">
        <v>773</v>
      </c>
      <c r="V354" s="15" t="s">
        <v>498</v>
      </c>
      <c r="W354" s="28" t="s">
        <v>653</v>
      </c>
      <c r="X354" s="9"/>
      <c r="Y354" s="107" t="b">
        <f t="shared" si="21"/>
        <v>0</v>
      </c>
      <c r="Z354" s="106">
        <f t="shared" si="22"/>
        <v>24</v>
      </c>
      <c r="AA354" s="105"/>
      <c r="AB354" s="81"/>
      <c r="AC354" s="81"/>
      <c r="AD354" s="14"/>
      <c r="AE354" s="14"/>
      <c r="AF354" s="13"/>
    </row>
    <row r="355" spans="1:32" s="10" customFormat="1" ht="28.8" x14ac:dyDescent="0.3">
      <c r="A355" s="14">
        <v>352</v>
      </c>
      <c r="B355" s="8">
        <v>21169</v>
      </c>
      <c r="C355" s="9" t="s">
        <v>1186</v>
      </c>
      <c r="D355" s="8">
        <v>2.9689999999999999</v>
      </c>
      <c r="E355" s="8">
        <v>3.9289999999999998</v>
      </c>
      <c r="F355" s="8">
        <f t="shared" si="23"/>
        <v>0.96</v>
      </c>
      <c r="G355" s="38" t="s">
        <v>901</v>
      </c>
      <c r="H355" s="8" t="s">
        <v>940</v>
      </c>
      <c r="I355" s="9" t="s">
        <v>941</v>
      </c>
      <c r="J355" s="8" t="s">
        <v>467</v>
      </c>
      <c r="K355" s="14">
        <v>41</v>
      </c>
      <c r="L355" s="14">
        <v>67</v>
      </c>
      <c r="M355" s="14">
        <v>0</v>
      </c>
      <c r="N355" s="14">
        <v>8</v>
      </c>
      <c r="O355" s="14">
        <v>17</v>
      </c>
      <c r="P355" s="46">
        <v>0</v>
      </c>
      <c r="Q355" s="11">
        <v>24</v>
      </c>
      <c r="R355" s="25"/>
      <c r="S355" s="45" t="s">
        <v>489</v>
      </c>
      <c r="T355" s="45" t="s">
        <v>489</v>
      </c>
      <c r="U355" s="9" t="s">
        <v>773</v>
      </c>
      <c r="V355" s="15" t="s">
        <v>525</v>
      </c>
      <c r="W355" s="28" t="s">
        <v>647</v>
      </c>
      <c r="X355" s="9"/>
      <c r="Y355" s="107" t="b">
        <f t="shared" si="21"/>
        <v>0</v>
      </c>
      <c r="Z355" s="106">
        <f t="shared" si="22"/>
        <v>24</v>
      </c>
      <c r="AA355" s="105"/>
      <c r="AB355" s="81"/>
      <c r="AC355" s="81"/>
      <c r="AD355" s="14"/>
      <c r="AE355" s="14"/>
      <c r="AF355" s="13"/>
    </row>
    <row r="356" spans="1:32" s="10" customFormat="1" ht="43.2" x14ac:dyDescent="0.3">
      <c r="A356" s="14">
        <v>353</v>
      </c>
      <c r="B356" s="8">
        <v>24219</v>
      </c>
      <c r="C356" s="9" t="s">
        <v>1187</v>
      </c>
      <c r="D356" s="8">
        <v>0</v>
      </c>
      <c r="E356" s="8">
        <v>2.956</v>
      </c>
      <c r="F356" s="8">
        <f t="shared" si="23"/>
        <v>2.956</v>
      </c>
      <c r="G356" s="38" t="s">
        <v>901</v>
      </c>
      <c r="H356" s="8" t="s">
        <v>906</v>
      </c>
      <c r="I356" s="9" t="s">
        <v>907</v>
      </c>
      <c r="J356" s="8" t="s">
        <v>387</v>
      </c>
      <c r="K356" s="14">
        <v>26</v>
      </c>
      <c r="L356" s="14">
        <v>100</v>
      </c>
      <c r="M356" s="14">
        <v>0</v>
      </c>
      <c r="N356" s="14">
        <v>23</v>
      </c>
      <c r="O356" s="14">
        <v>7</v>
      </c>
      <c r="P356" s="46">
        <v>0</v>
      </c>
      <c r="Q356" s="11">
        <v>24</v>
      </c>
      <c r="R356" s="25"/>
      <c r="S356" s="45" t="s">
        <v>489</v>
      </c>
      <c r="T356" s="45" t="s">
        <v>489</v>
      </c>
      <c r="U356" s="9" t="s">
        <v>852</v>
      </c>
      <c r="V356" s="15" t="s">
        <v>1188</v>
      </c>
      <c r="W356" s="28" t="s">
        <v>658</v>
      </c>
      <c r="X356" s="9"/>
      <c r="Y356" s="107" t="b">
        <f t="shared" si="21"/>
        <v>0</v>
      </c>
      <c r="Z356" s="106">
        <f t="shared" si="22"/>
        <v>24</v>
      </c>
      <c r="AA356" s="105"/>
      <c r="AB356" s="81"/>
      <c r="AC356" s="81"/>
      <c r="AD356" s="14"/>
      <c r="AE356" s="14"/>
      <c r="AF356" s="13"/>
    </row>
    <row r="357" spans="1:32" s="10" customFormat="1" ht="28.8" x14ac:dyDescent="0.3">
      <c r="A357" s="14">
        <v>354</v>
      </c>
      <c r="B357" s="8">
        <v>12157</v>
      </c>
      <c r="C357" s="9" t="s">
        <v>1189</v>
      </c>
      <c r="D357" s="8">
        <v>0.05</v>
      </c>
      <c r="E357" s="8">
        <v>1.512</v>
      </c>
      <c r="F357" s="8">
        <f t="shared" si="23"/>
        <v>1.462</v>
      </c>
      <c r="G357" s="38" t="s">
        <v>901</v>
      </c>
      <c r="H357" s="8" t="s">
        <v>1009</v>
      </c>
      <c r="I357" s="9" t="s">
        <v>1010</v>
      </c>
      <c r="J357" s="8" t="s">
        <v>449</v>
      </c>
      <c r="K357" s="14">
        <v>25</v>
      </c>
      <c r="L357" s="14">
        <v>60</v>
      </c>
      <c r="M357" s="14">
        <v>0</v>
      </c>
      <c r="N357" s="14">
        <v>31</v>
      </c>
      <c r="O357" s="14">
        <v>17</v>
      </c>
      <c r="P357" s="46">
        <v>0</v>
      </c>
      <c r="Q357" s="11">
        <v>23</v>
      </c>
      <c r="R357" s="25"/>
      <c r="S357" s="45" t="s">
        <v>489</v>
      </c>
      <c r="T357" s="45" t="s">
        <v>489</v>
      </c>
      <c r="U357" s="9" t="s">
        <v>773</v>
      </c>
      <c r="V357" s="15" t="s">
        <v>498</v>
      </c>
      <c r="W357" s="28" t="s">
        <v>1128</v>
      </c>
      <c r="X357" s="9"/>
      <c r="Y357" s="107" t="b">
        <f t="shared" si="21"/>
        <v>0</v>
      </c>
      <c r="Z357" s="106">
        <f t="shared" si="22"/>
        <v>23</v>
      </c>
      <c r="AA357" s="105"/>
      <c r="AB357" s="81"/>
      <c r="AC357" s="81"/>
      <c r="AD357" s="14"/>
      <c r="AE357" s="14"/>
      <c r="AF357" s="13"/>
    </row>
    <row r="358" spans="1:32" s="10" customFormat="1" ht="57.6" x14ac:dyDescent="0.3">
      <c r="A358" s="14">
        <v>355</v>
      </c>
      <c r="B358" s="8">
        <v>13146</v>
      </c>
      <c r="C358" s="9" t="s">
        <v>183</v>
      </c>
      <c r="D358" s="8">
        <v>0.33500000000000002</v>
      </c>
      <c r="E358" s="8">
        <v>2.347</v>
      </c>
      <c r="F358" s="8">
        <f t="shared" si="23"/>
        <v>2.012</v>
      </c>
      <c r="G358" s="36" t="s">
        <v>44</v>
      </c>
      <c r="H358" s="9" t="s">
        <v>284</v>
      </c>
      <c r="I358" s="9" t="s">
        <v>346</v>
      </c>
      <c r="J358" s="15" t="s">
        <v>440</v>
      </c>
      <c r="K358" s="14">
        <v>33</v>
      </c>
      <c r="L358" s="14">
        <v>7</v>
      </c>
      <c r="M358" s="14">
        <v>0</v>
      </c>
      <c r="N358" s="14">
        <v>3</v>
      </c>
      <c r="O358" s="14">
        <v>7</v>
      </c>
      <c r="P358" s="14">
        <v>10</v>
      </c>
      <c r="Q358" s="11">
        <v>23</v>
      </c>
      <c r="R358" s="25"/>
      <c r="S358" s="32" t="s">
        <v>480</v>
      </c>
      <c r="T358" s="15" t="s">
        <v>482</v>
      </c>
      <c r="U358" s="9" t="s">
        <v>773</v>
      </c>
      <c r="V358" s="15" t="s">
        <v>509</v>
      </c>
      <c r="W358" s="28" t="s">
        <v>738</v>
      </c>
      <c r="X358" s="9"/>
      <c r="Y358" s="107">
        <f t="shared" si="21"/>
        <v>10</v>
      </c>
      <c r="Z358" s="106">
        <f t="shared" si="22"/>
        <v>23</v>
      </c>
      <c r="AA358" s="105"/>
      <c r="AB358" s="81">
        <v>1</v>
      </c>
      <c r="AC358" s="81"/>
      <c r="AD358" s="14"/>
      <c r="AE358" s="14"/>
      <c r="AF358" s="13"/>
    </row>
    <row r="359" spans="1:32" s="10" customFormat="1" ht="28.8" x14ac:dyDescent="0.3">
      <c r="A359" s="14">
        <v>356</v>
      </c>
      <c r="B359" s="8">
        <v>14207</v>
      </c>
      <c r="C359" s="9" t="s">
        <v>221</v>
      </c>
      <c r="D359" s="8">
        <v>0</v>
      </c>
      <c r="E359" s="8">
        <v>3.9</v>
      </c>
      <c r="F359" s="8">
        <f t="shared" si="23"/>
        <v>3.9</v>
      </c>
      <c r="G359" s="43" t="s">
        <v>24</v>
      </c>
      <c r="H359" s="9" t="s">
        <v>281</v>
      </c>
      <c r="I359" s="9" t="s">
        <v>320</v>
      </c>
      <c r="J359" s="14" t="s">
        <v>449</v>
      </c>
      <c r="K359" s="14">
        <v>25</v>
      </c>
      <c r="L359" s="14">
        <v>40</v>
      </c>
      <c r="M359" s="14">
        <v>27</v>
      </c>
      <c r="N359" s="14">
        <v>24</v>
      </c>
      <c r="O359" s="14">
        <v>8</v>
      </c>
      <c r="P359" s="46">
        <v>0</v>
      </c>
      <c r="Q359" s="11">
        <v>23</v>
      </c>
      <c r="R359" s="25"/>
      <c r="S359" s="46" t="s">
        <v>489</v>
      </c>
      <c r="T359" s="46" t="s">
        <v>489</v>
      </c>
      <c r="U359" s="14" t="s">
        <v>867</v>
      </c>
      <c r="V359" s="15" t="s">
        <v>489</v>
      </c>
      <c r="W359" s="28" t="s">
        <v>690</v>
      </c>
      <c r="X359" s="9"/>
      <c r="Y359" s="107" t="b">
        <f t="shared" si="21"/>
        <v>0</v>
      </c>
      <c r="Z359" s="106">
        <f t="shared" si="22"/>
        <v>23</v>
      </c>
      <c r="AA359" s="105"/>
      <c r="AB359" s="81"/>
      <c r="AC359" s="81"/>
      <c r="AD359" s="14"/>
      <c r="AE359" s="14"/>
      <c r="AF359" s="13"/>
    </row>
    <row r="360" spans="1:32" s="10" customFormat="1" ht="28.8" x14ac:dyDescent="0.3">
      <c r="A360" s="14">
        <v>357</v>
      </c>
      <c r="B360" s="8">
        <v>14230</v>
      </c>
      <c r="C360" s="9" t="s">
        <v>222</v>
      </c>
      <c r="D360" s="8">
        <v>0</v>
      </c>
      <c r="E360" s="8">
        <v>0.39900000000000002</v>
      </c>
      <c r="F360" s="8">
        <f t="shared" si="23"/>
        <v>0.39900000000000002</v>
      </c>
      <c r="G360" s="43" t="s">
        <v>24</v>
      </c>
      <c r="H360" s="9" t="s">
        <v>281</v>
      </c>
      <c r="I360" s="9" t="s">
        <v>320</v>
      </c>
      <c r="J360" s="14" t="s">
        <v>433</v>
      </c>
      <c r="K360" s="14">
        <v>26</v>
      </c>
      <c r="L360" s="14">
        <v>33</v>
      </c>
      <c r="M360" s="14">
        <v>0</v>
      </c>
      <c r="N360" s="14">
        <v>47</v>
      </c>
      <c r="O360" s="14">
        <v>11</v>
      </c>
      <c r="P360" s="14">
        <v>0</v>
      </c>
      <c r="Q360" s="11">
        <v>23</v>
      </c>
      <c r="R360" s="25"/>
      <c r="S360" s="32" t="s">
        <v>492</v>
      </c>
      <c r="T360" s="15" t="s">
        <v>482</v>
      </c>
      <c r="U360" s="9" t="s">
        <v>868</v>
      </c>
      <c r="V360" s="15" t="s">
        <v>533</v>
      </c>
      <c r="W360" s="28" t="s">
        <v>653</v>
      </c>
      <c r="X360" s="9"/>
      <c r="Y360" s="107">
        <f t="shared" si="21"/>
        <v>0</v>
      </c>
      <c r="Z360" s="106">
        <f t="shared" si="22"/>
        <v>23</v>
      </c>
      <c r="AA360" s="105"/>
      <c r="AB360" s="81"/>
      <c r="AC360" s="81">
        <v>1</v>
      </c>
      <c r="AD360" s="14"/>
      <c r="AE360" s="14"/>
      <c r="AF360" s="13"/>
    </row>
    <row r="361" spans="1:32" s="10" customFormat="1" ht="86.4" x14ac:dyDescent="0.3">
      <c r="A361" s="14">
        <v>358</v>
      </c>
      <c r="B361" s="8">
        <v>15171</v>
      </c>
      <c r="C361" s="9" t="s">
        <v>223</v>
      </c>
      <c r="D361" s="8">
        <v>0.127</v>
      </c>
      <c r="E361" s="8">
        <v>8.923</v>
      </c>
      <c r="F361" s="8">
        <f t="shared" si="23"/>
        <v>8.7959999999999994</v>
      </c>
      <c r="G361" s="37" t="s">
        <v>44</v>
      </c>
      <c r="H361" s="9" t="s">
        <v>283</v>
      </c>
      <c r="I361" s="9" t="s">
        <v>340</v>
      </c>
      <c r="J361" s="15" t="s">
        <v>432</v>
      </c>
      <c r="K361" s="14">
        <v>27</v>
      </c>
      <c r="L361" s="14">
        <v>20</v>
      </c>
      <c r="M361" s="14">
        <v>38</v>
      </c>
      <c r="N361" s="14">
        <v>20</v>
      </c>
      <c r="O361" s="14">
        <v>4</v>
      </c>
      <c r="P361" s="46">
        <v>0</v>
      </c>
      <c r="Q361" s="11">
        <v>23</v>
      </c>
      <c r="R361" s="25"/>
      <c r="S361" s="45" t="s">
        <v>489</v>
      </c>
      <c r="T361" s="45" t="s">
        <v>489</v>
      </c>
      <c r="U361" s="9" t="s">
        <v>869</v>
      </c>
      <c r="V361" s="15" t="s">
        <v>613</v>
      </c>
      <c r="W361" s="28" t="s">
        <v>739</v>
      </c>
      <c r="X361" s="9"/>
      <c r="Y361" s="107" t="b">
        <f t="shared" si="21"/>
        <v>0</v>
      </c>
      <c r="Z361" s="106">
        <f t="shared" si="22"/>
        <v>23</v>
      </c>
      <c r="AA361" s="105"/>
      <c r="AB361" s="81"/>
      <c r="AC361" s="81"/>
      <c r="AD361" s="14"/>
      <c r="AE361" s="14"/>
      <c r="AF361" s="13"/>
    </row>
    <row r="362" spans="1:32" s="10" customFormat="1" ht="28.8" x14ac:dyDescent="0.3">
      <c r="A362" s="14">
        <v>359</v>
      </c>
      <c r="B362" s="8">
        <v>15179</v>
      </c>
      <c r="C362" s="9" t="s">
        <v>224</v>
      </c>
      <c r="D362" s="8">
        <v>3.048</v>
      </c>
      <c r="E362" s="8">
        <v>6.835</v>
      </c>
      <c r="F362" s="8">
        <f t="shared" ref="F362:F393" si="24">E362-D362</f>
        <v>3.7869999999999999</v>
      </c>
      <c r="G362" s="36" t="s">
        <v>44</v>
      </c>
      <c r="H362" s="9" t="s">
        <v>283</v>
      </c>
      <c r="I362" s="9" t="s">
        <v>354</v>
      </c>
      <c r="J362" s="15" t="s">
        <v>439</v>
      </c>
      <c r="K362" s="14">
        <v>36</v>
      </c>
      <c r="L362" s="14">
        <v>100</v>
      </c>
      <c r="M362" s="14">
        <v>0</v>
      </c>
      <c r="N362" s="14">
        <v>7</v>
      </c>
      <c r="O362" s="14">
        <v>5</v>
      </c>
      <c r="P362" s="46">
        <v>0</v>
      </c>
      <c r="Q362" s="11">
        <v>23</v>
      </c>
      <c r="R362" s="25"/>
      <c r="S362" s="45" t="s">
        <v>489</v>
      </c>
      <c r="T362" s="45" t="s">
        <v>489</v>
      </c>
      <c r="U362" s="9" t="s">
        <v>825</v>
      </c>
      <c r="V362" s="15" t="s">
        <v>614</v>
      </c>
      <c r="W362" s="28" t="s">
        <v>693</v>
      </c>
      <c r="X362" s="9"/>
      <c r="Y362" s="107" t="b">
        <f t="shared" si="21"/>
        <v>0</v>
      </c>
      <c r="Z362" s="106">
        <f t="shared" si="22"/>
        <v>23</v>
      </c>
      <c r="AA362" s="105"/>
      <c r="AB362" s="81"/>
      <c r="AC362" s="81"/>
      <c r="AD362" s="14"/>
      <c r="AE362" s="14"/>
      <c r="AF362" s="13"/>
    </row>
    <row r="363" spans="1:32" s="10" customFormat="1" ht="28.8" x14ac:dyDescent="0.3">
      <c r="A363" s="14">
        <v>360</v>
      </c>
      <c r="B363" s="8">
        <v>15181</v>
      </c>
      <c r="C363" s="9" t="s">
        <v>225</v>
      </c>
      <c r="D363" s="8">
        <v>1.0640000000000001</v>
      </c>
      <c r="E363" s="8">
        <v>8.1140000000000008</v>
      </c>
      <c r="F363" s="8">
        <f t="shared" si="24"/>
        <v>7.0500000000000007</v>
      </c>
      <c r="G363" s="36" t="s">
        <v>44</v>
      </c>
      <c r="H363" s="9" t="s">
        <v>283</v>
      </c>
      <c r="I363" s="9" t="s">
        <v>354</v>
      </c>
      <c r="J363" s="15" t="s">
        <v>394</v>
      </c>
      <c r="K363" s="14">
        <v>45</v>
      </c>
      <c r="L363" s="14">
        <v>13</v>
      </c>
      <c r="M363" s="14">
        <v>0</v>
      </c>
      <c r="N363" s="14">
        <v>32</v>
      </c>
      <c r="O363" s="14">
        <v>8</v>
      </c>
      <c r="P363" s="46">
        <v>0</v>
      </c>
      <c r="Q363" s="11">
        <v>23</v>
      </c>
      <c r="R363" s="25"/>
      <c r="S363" s="45" t="s">
        <v>489</v>
      </c>
      <c r="T363" s="45" t="s">
        <v>489</v>
      </c>
      <c r="U363" s="9" t="s">
        <v>870</v>
      </c>
      <c r="V363" s="15" t="s">
        <v>601</v>
      </c>
      <c r="W363" s="28" t="s">
        <v>740</v>
      </c>
      <c r="X363" s="9"/>
      <c r="Y363" s="107" t="b">
        <f t="shared" si="21"/>
        <v>0</v>
      </c>
      <c r="Z363" s="106">
        <f t="shared" si="22"/>
        <v>23</v>
      </c>
      <c r="AA363" s="105"/>
      <c r="AB363" s="81"/>
      <c r="AC363" s="81"/>
      <c r="AD363" s="14"/>
      <c r="AE363" s="14"/>
      <c r="AF363" s="13"/>
    </row>
    <row r="364" spans="1:32" s="10" customFormat="1" ht="43.2" x14ac:dyDescent="0.3">
      <c r="A364" s="14">
        <v>361</v>
      </c>
      <c r="B364" s="8">
        <v>16161</v>
      </c>
      <c r="C364" s="9" t="s">
        <v>1190</v>
      </c>
      <c r="D364" s="8">
        <v>1.649</v>
      </c>
      <c r="E364" s="8">
        <v>9.0519999999999996</v>
      </c>
      <c r="F364" s="8">
        <f t="shared" si="24"/>
        <v>7.4029999999999996</v>
      </c>
      <c r="G364" s="38" t="s">
        <v>901</v>
      </c>
      <c r="H364" s="8" t="s">
        <v>1046</v>
      </c>
      <c r="I364" s="9" t="s">
        <v>1069</v>
      </c>
      <c r="J364" s="8" t="s">
        <v>1191</v>
      </c>
      <c r="K364" s="14">
        <v>38</v>
      </c>
      <c r="L364" s="14">
        <v>100</v>
      </c>
      <c r="M364" s="14">
        <v>0</v>
      </c>
      <c r="N364" s="14">
        <v>6</v>
      </c>
      <c r="O364" s="14">
        <v>1</v>
      </c>
      <c r="P364" s="46">
        <v>0</v>
      </c>
      <c r="Q364" s="11">
        <v>23</v>
      </c>
      <c r="R364" s="25"/>
      <c r="S364" s="45" t="s">
        <v>489</v>
      </c>
      <c r="T364" s="45" t="s">
        <v>489</v>
      </c>
      <c r="U364" s="9" t="s">
        <v>847</v>
      </c>
      <c r="V364" s="15" t="s">
        <v>1164</v>
      </c>
      <c r="W364" s="28" t="s">
        <v>658</v>
      </c>
      <c r="X364" s="9"/>
      <c r="Y364" s="107" t="b">
        <f t="shared" si="21"/>
        <v>0</v>
      </c>
      <c r="Z364" s="106">
        <f t="shared" si="22"/>
        <v>23</v>
      </c>
      <c r="AA364" s="105"/>
      <c r="AB364" s="81"/>
      <c r="AC364" s="81"/>
      <c r="AD364" s="14"/>
      <c r="AE364" s="14"/>
      <c r="AF364" s="13"/>
    </row>
    <row r="365" spans="1:32" s="10" customFormat="1" ht="43.2" x14ac:dyDescent="0.3">
      <c r="A365" s="14">
        <v>362</v>
      </c>
      <c r="B365" s="8">
        <v>19335</v>
      </c>
      <c r="C365" s="9" t="s">
        <v>1129</v>
      </c>
      <c r="D365" s="8">
        <v>3.0329999999999999</v>
      </c>
      <c r="E365" s="8">
        <v>6.6970000000000001</v>
      </c>
      <c r="F365" s="8">
        <f t="shared" si="24"/>
        <v>3.6640000000000001</v>
      </c>
      <c r="G365" s="38" t="s">
        <v>901</v>
      </c>
      <c r="H365" s="8" t="s">
        <v>902</v>
      </c>
      <c r="I365" s="9" t="s">
        <v>1084</v>
      </c>
      <c r="J365" s="8" t="s">
        <v>375</v>
      </c>
      <c r="K365" s="14">
        <v>44</v>
      </c>
      <c r="L365" s="14">
        <v>100</v>
      </c>
      <c r="M365" s="14">
        <v>0</v>
      </c>
      <c r="N365" s="14">
        <v>0</v>
      </c>
      <c r="O365" s="14">
        <v>0</v>
      </c>
      <c r="P365" s="46">
        <v>0</v>
      </c>
      <c r="Q365" s="11">
        <v>23</v>
      </c>
      <c r="R365" s="25"/>
      <c r="S365" s="45" t="s">
        <v>489</v>
      </c>
      <c r="T365" s="45" t="s">
        <v>489</v>
      </c>
      <c r="U365" s="9" t="s">
        <v>1145</v>
      </c>
      <c r="V365" s="15" t="s">
        <v>498</v>
      </c>
      <c r="W365" s="28" t="s">
        <v>653</v>
      </c>
      <c r="X365" s="9"/>
      <c r="Y365" s="107" t="b">
        <f t="shared" si="21"/>
        <v>0</v>
      </c>
      <c r="Z365" s="106">
        <f t="shared" si="22"/>
        <v>23</v>
      </c>
      <c r="AA365" s="105"/>
      <c r="AB365" s="81"/>
      <c r="AC365" s="81"/>
      <c r="AD365" s="14"/>
      <c r="AE365" s="14"/>
      <c r="AF365" s="13"/>
    </row>
    <row r="366" spans="1:32" s="10" customFormat="1" ht="158.4" x14ac:dyDescent="0.3">
      <c r="A366" s="14">
        <v>363</v>
      </c>
      <c r="B366" s="8">
        <v>20180</v>
      </c>
      <c r="C366" s="9" t="s">
        <v>1192</v>
      </c>
      <c r="D366" s="8">
        <v>2.5000000000000001E-2</v>
      </c>
      <c r="E366" s="8">
        <v>5.7039999999999997</v>
      </c>
      <c r="F366" s="8">
        <f t="shared" si="24"/>
        <v>5.6789999999999994</v>
      </c>
      <c r="G366" s="39" t="s">
        <v>918</v>
      </c>
      <c r="H366" s="8" t="s">
        <v>919</v>
      </c>
      <c r="I366" s="9" t="s">
        <v>928</v>
      </c>
      <c r="J366" s="9" t="s">
        <v>450</v>
      </c>
      <c r="K366" s="14">
        <v>37</v>
      </c>
      <c r="L366" s="14">
        <v>80</v>
      </c>
      <c r="M366" s="14">
        <v>0</v>
      </c>
      <c r="N366" s="14">
        <v>13</v>
      </c>
      <c r="O366" s="14">
        <v>4</v>
      </c>
      <c r="P366" s="46">
        <v>0</v>
      </c>
      <c r="Q366" s="11">
        <v>23</v>
      </c>
      <c r="R366" s="25"/>
      <c r="S366" s="45" t="s">
        <v>489</v>
      </c>
      <c r="T366" s="45" t="s">
        <v>489</v>
      </c>
      <c r="U366" s="9" t="s">
        <v>782</v>
      </c>
      <c r="V366" s="15" t="s">
        <v>1193</v>
      </c>
      <c r="W366" s="28" t="s">
        <v>1194</v>
      </c>
      <c r="X366" s="9"/>
      <c r="Y366" s="107" t="b">
        <f t="shared" si="21"/>
        <v>0</v>
      </c>
      <c r="Z366" s="106">
        <f t="shared" si="22"/>
        <v>23</v>
      </c>
      <c r="AA366" s="105"/>
      <c r="AB366" s="81"/>
      <c r="AC366" s="81"/>
      <c r="AD366" s="14"/>
      <c r="AE366" s="14"/>
      <c r="AF366" s="13"/>
    </row>
    <row r="367" spans="1:32" s="10" customFormat="1" ht="57.6" x14ac:dyDescent="0.3">
      <c r="A367" s="14">
        <v>364</v>
      </c>
      <c r="B367" s="8">
        <v>20182</v>
      </c>
      <c r="C367" s="9" t="s">
        <v>1195</v>
      </c>
      <c r="D367" s="8">
        <v>0</v>
      </c>
      <c r="E367" s="8">
        <v>0.624</v>
      </c>
      <c r="F367" s="8">
        <f t="shared" si="24"/>
        <v>0.624</v>
      </c>
      <c r="G367" s="39" t="s">
        <v>918</v>
      </c>
      <c r="H367" s="8" t="s">
        <v>919</v>
      </c>
      <c r="I367" s="9" t="s">
        <v>928</v>
      </c>
      <c r="J367" s="9" t="s">
        <v>382</v>
      </c>
      <c r="K367" s="14">
        <v>31</v>
      </c>
      <c r="L367" s="14">
        <v>40</v>
      </c>
      <c r="M367" s="14">
        <v>0</v>
      </c>
      <c r="N367" s="14">
        <v>32</v>
      </c>
      <c r="O367" s="14">
        <v>15</v>
      </c>
      <c r="P367" s="14">
        <v>0</v>
      </c>
      <c r="Q367" s="11">
        <v>23</v>
      </c>
      <c r="R367" s="25"/>
      <c r="S367" s="32" t="s">
        <v>492</v>
      </c>
      <c r="T367" s="15" t="s">
        <v>482</v>
      </c>
      <c r="U367" s="9" t="s">
        <v>1196</v>
      </c>
      <c r="V367" s="15" t="s">
        <v>539</v>
      </c>
      <c r="W367" s="28" t="s">
        <v>1197</v>
      </c>
      <c r="X367" s="9"/>
      <c r="Y367" s="107">
        <f t="shared" si="21"/>
        <v>0</v>
      </c>
      <c r="Z367" s="106">
        <f t="shared" si="22"/>
        <v>23</v>
      </c>
      <c r="AA367" s="105"/>
      <c r="AB367" s="81"/>
      <c r="AC367" s="81">
        <v>1</v>
      </c>
      <c r="AD367" s="14"/>
      <c r="AE367" s="14"/>
      <c r="AF367" s="13"/>
    </row>
    <row r="368" spans="1:32" s="10" customFormat="1" ht="28.8" x14ac:dyDescent="0.3">
      <c r="A368" s="14">
        <v>365</v>
      </c>
      <c r="B368" s="8">
        <v>22138</v>
      </c>
      <c r="C368" s="9" t="s">
        <v>226</v>
      </c>
      <c r="D368" s="8">
        <v>1.4999999999999999E-2</v>
      </c>
      <c r="E368" s="8">
        <v>2.7789999999999999</v>
      </c>
      <c r="F368" s="8">
        <f t="shared" si="24"/>
        <v>2.7639999999999998</v>
      </c>
      <c r="G368" s="43" t="s">
        <v>24</v>
      </c>
      <c r="H368" s="9" t="s">
        <v>281</v>
      </c>
      <c r="I368" s="9" t="s">
        <v>316</v>
      </c>
      <c r="J368" s="15" t="s">
        <v>470</v>
      </c>
      <c r="K368" s="14">
        <v>40</v>
      </c>
      <c r="L368" s="14">
        <v>73</v>
      </c>
      <c r="M368" s="14">
        <v>0</v>
      </c>
      <c r="N368" s="14">
        <v>7</v>
      </c>
      <c r="O368" s="14">
        <v>14</v>
      </c>
      <c r="P368" s="46">
        <v>0</v>
      </c>
      <c r="Q368" s="11">
        <v>23</v>
      </c>
      <c r="R368" s="25"/>
      <c r="S368" s="45" t="s">
        <v>489</v>
      </c>
      <c r="T368" s="45" t="s">
        <v>489</v>
      </c>
      <c r="U368" s="9" t="s">
        <v>489</v>
      </c>
      <c r="V368" s="15" t="s">
        <v>615</v>
      </c>
      <c r="W368" s="28" t="s">
        <v>649</v>
      </c>
      <c r="X368" s="9"/>
      <c r="Y368" s="107" t="b">
        <f t="shared" si="21"/>
        <v>0</v>
      </c>
      <c r="Z368" s="106">
        <f t="shared" si="22"/>
        <v>23</v>
      </c>
      <c r="AA368" s="105"/>
      <c r="AB368" s="81"/>
      <c r="AC368" s="81"/>
      <c r="AD368" s="14"/>
      <c r="AE368" s="14"/>
      <c r="AF368" s="13"/>
    </row>
    <row r="369" spans="1:32" s="10" customFormat="1" ht="43.2" x14ac:dyDescent="0.3">
      <c r="A369" s="14">
        <v>366</v>
      </c>
      <c r="B369" s="8">
        <v>23150</v>
      </c>
      <c r="C369" s="9" t="s">
        <v>105</v>
      </c>
      <c r="D369" s="8">
        <v>3.0739999999999998</v>
      </c>
      <c r="E369" s="8">
        <v>6.7770000000000001</v>
      </c>
      <c r="F369" s="8">
        <f t="shared" si="24"/>
        <v>3.7030000000000003</v>
      </c>
      <c r="G369" s="43" t="s">
        <v>24</v>
      </c>
      <c r="H369" s="9" t="s">
        <v>281</v>
      </c>
      <c r="I369" s="9" t="s">
        <v>310</v>
      </c>
      <c r="J369" s="15" t="s">
        <v>391</v>
      </c>
      <c r="K369" s="14">
        <v>28</v>
      </c>
      <c r="L369" s="14">
        <v>20</v>
      </c>
      <c r="M369" s="14">
        <v>0</v>
      </c>
      <c r="N369" s="14">
        <v>9</v>
      </c>
      <c r="O369" s="14">
        <v>5</v>
      </c>
      <c r="P369" s="14">
        <v>10</v>
      </c>
      <c r="Q369" s="11">
        <v>23</v>
      </c>
      <c r="R369" s="25"/>
      <c r="S369" s="32" t="s">
        <v>480</v>
      </c>
      <c r="T369" s="15" t="s">
        <v>482</v>
      </c>
      <c r="U369" s="9" t="s">
        <v>771</v>
      </c>
      <c r="V369" s="15" t="s">
        <v>498</v>
      </c>
      <c r="W369" s="28" t="s">
        <v>652</v>
      </c>
      <c r="X369" s="9"/>
      <c r="Y369" s="107">
        <f t="shared" si="21"/>
        <v>10</v>
      </c>
      <c r="Z369" s="106">
        <f t="shared" si="22"/>
        <v>23</v>
      </c>
      <c r="AA369" s="105"/>
      <c r="AB369" s="81">
        <v>1</v>
      </c>
      <c r="AC369" s="81"/>
      <c r="AD369" s="14"/>
      <c r="AE369" s="14"/>
      <c r="AF369" s="13"/>
    </row>
    <row r="370" spans="1:32" s="10" customFormat="1" ht="43.2" x14ac:dyDescent="0.3">
      <c r="A370" s="14">
        <v>367</v>
      </c>
      <c r="B370" s="8">
        <v>23177</v>
      </c>
      <c r="C370" s="9" t="s">
        <v>163</v>
      </c>
      <c r="D370" s="8">
        <v>0.11600000000000001</v>
      </c>
      <c r="E370" s="8">
        <v>4.101</v>
      </c>
      <c r="F370" s="8">
        <f t="shared" si="24"/>
        <v>3.9849999999999999</v>
      </c>
      <c r="G370" s="43" t="s">
        <v>24</v>
      </c>
      <c r="H370" s="9" t="s">
        <v>279</v>
      </c>
      <c r="I370" s="9" t="s">
        <v>303</v>
      </c>
      <c r="J370" s="15" t="s">
        <v>459</v>
      </c>
      <c r="K370" s="14">
        <v>29</v>
      </c>
      <c r="L370" s="14">
        <v>13</v>
      </c>
      <c r="M370" s="14">
        <v>47</v>
      </c>
      <c r="N370" s="14">
        <v>16</v>
      </c>
      <c r="O370" s="14">
        <v>2</v>
      </c>
      <c r="P370" s="14">
        <v>0</v>
      </c>
      <c r="Q370" s="11">
        <v>23</v>
      </c>
      <c r="R370" s="25"/>
      <c r="S370" s="32" t="s">
        <v>492</v>
      </c>
      <c r="T370" s="15" t="s">
        <v>482</v>
      </c>
      <c r="U370" s="9" t="s">
        <v>793</v>
      </c>
      <c r="V370" s="15" t="s">
        <v>616</v>
      </c>
      <c r="W370" s="28" t="s">
        <v>680</v>
      </c>
      <c r="X370" s="9"/>
      <c r="Y370" s="107">
        <f t="shared" si="21"/>
        <v>0</v>
      </c>
      <c r="Z370" s="106">
        <f t="shared" si="22"/>
        <v>23</v>
      </c>
      <c r="AA370" s="105"/>
      <c r="AB370" s="81"/>
      <c r="AC370" s="81">
        <v>1</v>
      </c>
      <c r="AD370" s="14"/>
      <c r="AE370" s="14"/>
      <c r="AF370" s="13"/>
    </row>
    <row r="371" spans="1:32" s="10" customFormat="1" ht="43.2" x14ac:dyDescent="0.3">
      <c r="A371" s="14">
        <v>368</v>
      </c>
      <c r="B371" s="8">
        <v>24180</v>
      </c>
      <c r="C371" s="9" t="s">
        <v>1004</v>
      </c>
      <c r="D371" s="8">
        <v>4.1740000000000004</v>
      </c>
      <c r="E371" s="8">
        <v>7.5229999999999997</v>
      </c>
      <c r="F371" s="8">
        <f t="shared" si="24"/>
        <v>3.3489999999999993</v>
      </c>
      <c r="G371" s="38" t="s">
        <v>901</v>
      </c>
      <c r="H371" s="8" t="s">
        <v>906</v>
      </c>
      <c r="I371" s="9" t="s">
        <v>997</v>
      </c>
      <c r="J371" s="8" t="s">
        <v>379</v>
      </c>
      <c r="K371" s="14">
        <v>41</v>
      </c>
      <c r="L371" s="14">
        <v>100</v>
      </c>
      <c r="M371" s="14">
        <v>0</v>
      </c>
      <c r="N371" s="14">
        <v>0</v>
      </c>
      <c r="O371" s="14">
        <v>3</v>
      </c>
      <c r="P371" s="14">
        <v>0</v>
      </c>
      <c r="Q371" s="11">
        <v>23</v>
      </c>
      <c r="R371" s="25"/>
      <c r="S371" s="32" t="s">
        <v>492</v>
      </c>
      <c r="T371" s="15" t="s">
        <v>482</v>
      </c>
      <c r="U371" s="9" t="s">
        <v>893</v>
      </c>
      <c r="V371" s="15" t="s">
        <v>498</v>
      </c>
      <c r="W371" s="28" t="s">
        <v>640</v>
      </c>
      <c r="X371" s="9"/>
      <c r="Y371" s="107">
        <f t="shared" si="21"/>
        <v>0</v>
      </c>
      <c r="Z371" s="106">
        <f t="shared" si="22"/>
        <v>23</v>
      </c>
      <c r="AA371" s="105"/>
      <c r="AB371" s="81"/>
      <c r="AC371" s="81">
        <v>1</v>
      </c>
      <c r="AD371" s="14"/>
      <c r="AE371" s="14"/>
      <c r="AF371" s="13"/>
    </row>
    <row r="372" spans="1:32" s="10" customFormat="1" ht="28.8" x14ac:dyDescent="0.3">
      <c r="A372" s="14">
        <v>369</v>
      </c>
      <c r="B372" s="8">
        <v>15203</v>
      </c>
      <c r="C372" s="9" t="s">
        <v>227</v>
      </c>
      <c r="D372" s="8">
        <v>0.77</v>
      </c>
      <c r="E372" s="8">
        <v>3.012</v>
      </c>
      <c r="F372" s="8">
        <f t="shared" si="24"/>
        <v>2.242</v>
      </c>
      <c r="G372" s="36" t="s">
        <v>44</v>
      </c>
      <c r="H372" s="9" t="s">
        <v>283</v>
      </c>
      <c r="I372" s="9" t="s">
        <v>315</v>
      </c>
      <c r="J372" s="15" t="s">
        <v>403</v>
      </c>
      <c r="K372" s="14">
        <v>40</v>
      </c>
      <c r="L372" s="14">
        <v>100</v>
      </c>
      <c r="M372" s="14">
        <v>0</v>
      </c>
      <c r="N372" s="14">
        <v>0</v>
      </c>
      <c r="O372" s="14">
        <v>2</v>
      </c>
      <c r="P372" s="14">
        <v>0</v>
      </c>
      <c r="Q372" s="11">
        <v>22</v>
      </c>
      <c r="R372" s="25"/>
      <c r="S372" s="32" t="s">
        <v>492</v>
      </c>
      <c r="T372" s="15" t="s">
        <v>482</v>
      </c>
      <c r="U372" s="9" t="s">
        <v>489</v>
      </c>
      <c r="V372" s="15" t="s">
        <v>498</v>
      </c>
      <c r="W372" s="28" t="s">
        <v>653</v>
      </c>
      <c r="X372" s="9"/>
      <c r="Y372" s="107">
        <f t="shared" si="21"/>
        <v>0</v>
      </c>
      <c r="Z372" s="106">
        <f t="shared" si="22"/>
        <v>22</v>
      </c>
      <c r="AA372" s="105"/>
      <c r="AB372" s="81"/>
      <c r="AC372" s="81">
        <v>1</v>
      </c>
      <c r="AD372" s="14"/>
      <c r="AE372" s="14"/>
      <c r="AF372" s="13"/>
    </row>
    <row r="373" spans="1:32" s="10" customFormat="1" ht="43.2" x14ac:dyDescent="0.3">
      <c r="A373" s="14">
        <v>370</v>
      </c>
      <c r="B373" s="8">
        <v>18177</v>
      </c>
      <c r="C373" s="9" t="s">
        <v>228</v>
      </c>
      <c r="D373" s="8">
        <v>8.5000000000000006E-2</v>
      </c>
      <c r="E373" s="8">
        <v>5.4320000000000004</v>
      </c>
      <c r="F373" s="8">
        <f t="shared" si="24"/>
        <v>5.3470000000000004</v>
      </c>
      <c r="G373" s="43" t="s">
        <v>24</v>
      </c>
      <c r="H373" s="9" t="s">
        <v>278</v>
      </c>
      <c r="I373" s="9" t="s">
        <v>305</v>
      </c>
      <c r="J373" s="15" t="s">
        <v>411</v>
      </c>
      <c r="K373" s="14">
        <v>29</v>
      </c>
      <c r="L373" s="14">
        <v>67</v>
      </c>
      <c r="M373" s="14">
        <v>3</v>
      </c>
      <c r="N373" s="14">
        <v>25</v>
      </c>
      <c r="O373" s="14">
        <v>4</v>
      </c>
      <c r="P373" s="46">
        <v>0</v>
      </c>
      <c r="Q373" s="11">
        <v>22</v>
      </c>
      <c r="R373" s="25"/>
      <c r="S373" s="45" t="s">
        <v>489</v>
      </c>
      <c r="T373" s="45" t="s">
        <v>489</v>
      </c>
      <c r="U373" s="9" t="s">
        <v>871</v>
      </c>
      <c r="V373" s="15" t="s">
        <v>606</v>
      </c>
      <c r="W373" s="28" t="s">
        <v>741</v>
      </c>
      <c r="X373" s="9"/>
      <c r="Y373" s="107" t="b">
        <f t="shared" si="21"/>
        <v>0</v>
      </c>
      <c r="Z373" s="106">
        <f t="shared" si="22"/>
        <v>22</v>
      </c>
      <c r="AA373" s="105"/>
      <c r="AB373" s="81"/>
      <c r="AC373" s="81"/>
      <c r="AD373" s="14"/>
      <c r="AE373" s="14"/>
      <c r="AF373" s="13"/>
    </row>
    <row r="374" spans="1:32" s="10" customFormat="1" ht="28.8" x14ac:dyDescent="0.3">
      <c r="A374" s="14">
        <v>371</v>
      </c>
      <c r="B374" s="8">
        <v>18201</v>
      </c>
      <c r="C374" s="9" t="s">
        <v>36</v>
      </c>
      <c r="D374" s="8">
        <v>8.4440000000000008</v>
      </c>
      <c r="E374" s="8">
        <v>11.7</v>
      </c>
      <c r="F374" s="8">
        <f t="shared" si="24"/>
        <v>3.2559999999999985</v>
      </c>
      <c r="G374" s="43" t="s">
        <v>24</v>
      </c>
      <c r="H374" s="9" t="s">
        <v>278</v>
      </c>
      <c r="I374" s="9" t="s">
        <v>306</v>
      </c>
      <c r="J374" s="34" t="s">
        <v>389</v>
      </c>
      <c r="K374" s="14">
        <v>20</v>
      </c>
      <c r="L374" s="14">
        <v>27</v>
      </c>
      <c r="M374" s="14">
        <v>0</v>
      </c>
      <c r="N374" s="14">
        <v>15</v>
      </c>
      <c r="O374" s="14">
        <v>3</v>
      </c>
      <c r="P374" s="14">
        <v>10</v>
      </c>
      <c r="Q374" s="11">
        <v>22</v>
      </c>
      <c r="R374" s="25"/>
      <c r="S374" s="32" t="s">
        <v>480</v>
      </c>
      <c r="T374" s="15" t="s">
        <v>482</v>
      </c>
      <c r="U374" s="9" t="s">
        <v>795</v>
      </c>
      <c r="V374" s="15" t="s">
        <v>617</v>
      </c>
      <c r="W374" s="28" t="s">
        <v>640</v>
      </c>
      <c r="X374" s="68" t="s">
        <v>1281</v>
      </c>
      <c r="Y374" s="107">
        <f t="shared" si="21"/>
        <v>10</v>
      </c>
      <c r="Z374" s="106">
        <f t="shared" si="22"/>
        <v>22</v>
      </c>
      <c r="AA374" s="105"/>
      <c r="AB374" s="81">
        <v>1</v>
      </c>
      <c r="AC374" s="81"/>
      <c r="AD374" s="14"/>
      <c r="AE374" s="14"/>
      <c r="AF374" s="13"/>
    </row>
    <row r="375" spans="1:32" s="10" customFormat="1" ht="43.2" x14ac:dyDescent="0.3">
      <c r="A375" s="14">
        <v>372</v>
      </c>
      <c r="B375" s="8">
        <v>19217</v>
      </c>
      <c r="C375" s="9" t="s">
        <v>1198</v>
      </c>
      <c r="D375" s="8">
        <v>1.4470000000000001</v>
      </c>
      <c r="E375" s="8">
        <v>6.1120000000000001</v>
      </c>
      <c r="F375" s="8">
        <f t="shared" si="24"/>
        <v>4.665</v>
      </c>
      <c r="G375" s="38" t="s">
        <v>901</v>
      </c>
      <c r="H375" s="8" t="s">
        <v>902</v>
      </c>
      <c r="I375" s="9" t="s">
        <v>968</v>
      </c>
      <c r="J375" s="8" t="s">
        <v>386</v>
      </c>
      <c r="K375" s="14">
        <v>39</v>
      </c>
      <c r="L375" s="14">
        <v>60</v>
      </c>
      <c r="M375" s="14">
        <v>0</v>
      </c>
      <c r="N375" s="14">
        <v>16</v>
      </c>
      <c r="O375" s="14">
        <v>5</v>
      </c>
      <c r="P375" s="46">
        <v>0</v>
      </c>
      <c r="Q375" s="11">
        <v>22</v>
      </c>
      <c r="R375" s="25"/>
      <c r="S375" s="45" t="s">
        <v>489</v>
      </c>
      <c r="T375" s="45" t="s">
        <v>489</v>
      </c>
      <c r="U375" s="9" t="s">
        <v>1199</v>
      </c>
      <c r="V375" s="15" t="s">
        <v>1200</v>
      </c>
      <c r="W375" s="28" t="s">
        <v>654</v>
      </c>
      <c r="X375" s="9"/>
      <c r="Y375" s="107" t="b">
        <f t="shared" si="21"/>
        <v>0</v>
      </c>
      <c r="Z375" s="106">
        <f t="shared" si="22"/>
        <v>22</v>
      </c>
      <c r="AA375" s="105"/>
      <c r="AB375" s="81"/>
      <c r="AC375" s="81"/>
      <c r="AD375" s="14"/>
      <c r="AE375" s="14"/>
      <c r="AF375" s="13"/>
    </row>
    <row r="376" spans="1:32" s="10" customFormat="1" ht="57.6" x14ac:dyDescent="0.3">
      <c r="A376" s="14">
        <v>373</v>
      </c>
      <c r="B376" s="8">
        <v>20113</v>
      </c>
      <c r="C376" s="9" t="s">
        <v>1201</v>
      </c>
      <c r="D376" s="8">
        <v>3.1760000000000002</v>
      </c>
      <c r="E376" s="8">
        <v>7.6470000000000002</v>
      </c>
      <c r="F376" s="8">
        <f t="shared" si="24"/>
        <v>4.4710000000000001</v>
      </c>
      <c r="G376" s="39" t="s">
        <v>918</v>
      </c>
      <c r="H376" s="8" t="s">
        <v>919</v>
      </c>
      <c r="I376" s="9" t="s">
        <v>920</v>
      </c>
      <c r="J376" s="9" t="s">
        <v>459</v>
      </c>
      <c r="K376" s="14">
        <v>29</v>
      </c>
      <c r="L376" s="14">
        <v>100</v>
      </c>
      <c r="M376" s="14">
        <v>0</v>
      </c>
      <c r="N376" s="14">
        <v>8</v>
      </c>
      <c r="O376" s="14">
        <v>9</v>
      </c>
      <c r="P376" s="46">
        <v>0</v>
      </c>
      <c r="Q376" s="11">
        <v>22</v>
      </c>
      <c r="R376" s="25"/>
      <c r="S376" s="45" t="s">
        <v>489</v>
      </c>
      <c r="T376" s="45" t="s">
        <v>489</v>
      </c>
      <c r="U376" s="9" t="s">
        <v>807</v>
      </c>
      <c r="V376" s="15" t="s">
        <v>1202</v>
      </c>
      <c r="W376" s="28" t="s">
        <v>1203</v>
      </c>
      <c r="X376" s="9"/>
      <c r="Y376" s="107" t="b">
        <f t="shared" si="21"/>
        <v>0</v>
      </c>
      <c r="Z376" s="106">
        <f t="shared" si="22"/>
        <v>22</v>
      </c>
      <c r="AA376" s="105"/>
      <c r="AB376" s="81"/>
      <c r="AC376" s="81"/>
      <c r="AD376" s="14"/>
      <c r="AE376" s="14"/>
      <c r="AF376" s="13"/>
    </row>
    <row r="377" spans="1:32" s="10" customFormat="1" ht="28.8" x14ac:dyDescent="0.3">
      <c r="A377" s="14">
        <v>374</v>
      </c>
      <c r="B377" s="8">
        <v>21103</v>
      </c>
      <c r="C377" s="9" t="s">
        <v>1204</v>
      </c>
      <c r="D377" s="8">
        <v>5.8000000000000003E-2</v>
      </c>
      <c r="E377" s="8">
        <v>2.8940000000000001</v>
      </c>
      <c r="F377" s="8">
        <f t="shared" si="24"/>
        <v>2.8360000000000003</v>
      </c>
      <c r="G377" s="38" t="s">
        <v>901</v>
      </c>
      <c r="H377" s="8" t="s">
        <v>940</v>
      </c>
      <c r="I377" s="9" t="s">
        <v>941</v>
      </c>
      <c r="J377" s="8" t="s">
        <v>432</v>
      </c>
      <c r="K377" s="14">
        <v>27</v>
      </c>
      <c r="L377" s="14">
        <v>20</v>
      </c>
      <c r="M377" s="14">
        <v>0</v>
      </c>
      <c r="N377" s="14">
        <v>7</v>
      </c>
      <c r="O377" s="14">
        <v>1</v>
      </c>
      <c r="P377" s="14">
        <v>10</v>
      </c>
      <c r="Q377" s="11">
        <v>22</v>
      </c>
      <c r="R377" s="25"/>
      <c r="S377" s="32" t="s">
        <v>480</v>
      </c>
      <c r="T377" s="15" t="s">
        <v>482</v>
      </c>
      <c r="U377" s="9" t="s">
        <v>834</v>
      </c>
      <c r="V377" s="15" t="s">
        <v>525</v>
      </c>
      <c r="W377" s="28" t="s">
        <v>1205</v>
      </c>
      <c r="X377" s="9"/>
      <c r="Y377" s="107">
        <f t="shared" si="21"/>
        <v>10</v>
      </c>
      <c r="Z377" s="106">
        <f t="shared" si="22"/>
        <v>22</v>
      </c>
      <c r="AA377" s="105"/>
      <c r="AB377" s="81">
        <v>1</v>
      </c>
      <c r="AC377" s="81"/>
      <c r="AD377" s="14"/>
      <c r="AE377" s="14"/>
      <c r="AF377" s="13"/>
    </row>
    <row r="378" spans="1:32" s="10" customFormat="1" ht="28.8" x14ac:dyDescent="0.3">
      <c r="A378" s="14">
        <v>375</v>
      </c>
      <c r="B378" s="8">
        <v>21120</v>
      </c>
      <c r="C378" s="9" t="s">
        <v>1206</v>
      </c>
      <c r="D378" s="8">
        <v>2.4969999999999999</v>
      </c>
      <c r="E378" s="8">
        <v>7.1020000000000003</v>
      </c>
      <c r="F378" s="8">
        <f t="shared" si="24"/>
        <v>4.6050000000000004</v>
      </c>
      <c r="G378" s="38" t="s">
        <v>901</v>
      </c>
      <c r="H378" s="8" t="s">
        <v>940</v>
      </c>
      <c r="I378" s="9" t="s">
        <v>941</v>
      </c>
      <c r="J378" s="8" t="s">
        <v>430</v>
      </c>
      <c r="K378" s="14">
        <v>37</v>
      </c>
      <c r="L378" s="14">
        <v>100</v>
      </c>
      <c r="M378" s="14">
        <v>0</v>
      </c>
      <c r="N378" s="14">
        <v>0</v>
      </c>
      <c r="O378" s="14">
        <v>6</v>
      </c>
      <c r="P378" s="14">
        <v>0</v>
      </c>
      <c r="Q378" s="11">
        <v>22</v>
      </c>
      <c r="R378" s="25"/>
      <c r="S378" s="32" t="s">
        <v>492</v>
      </c>
      <c r="T378" s="15" t="s">
        <v>482</v>
      </c>
      <c r="U378" s="9" t="s">
        <v>798</v>
      </c>
      <c r="V378" s="15" t="s">
        <v>1207</v>
      </c>
      <c r="W378" s="28" t="s">
        <v>479</v>
      </c>
      <c r="X378" s="9"/>
      <c r="Y378" s="107">
        <f t="shared" si="21"/>
        <v>0</v>
      </c>
      <c r="Z378" s="106">
        <f t="shared" si="22"/>
        <v>22</v>
      </c>
      <c r="AA378" s="105"/>
      <c r="AB378" s="81"/>
      <c r="AC378" s="81">
        <v>1</v>
      </c>
      <c r="AD378" s="14"/>
      <c r="AE378" s="14"/>
      <c r="AF378" s="13"/>
    </row>
    <row r="379" spans="1:32" s="10" customFormat="1" ht="28.8" x14ac:dyDescent="0.3">
      <c r="A379" s="14">
        <v>376</v>
      </c>
      <c r="B379" s="8">
        <v>21169</v>
      </c>
      <c r="C379" s="9" t="s">
        <v>1186</v>
      </c>
      <c r="D379" s="8">
        <v>1.51</v>
      </c>
      <c r="E379" s="8">
        <v>2.74</v>
      </c>
      <c r="F379" s="8">
        <f t="shared" si="24"/>
        <v>1.2300000000000002</v>
      </c>
      <c r="G379" s="38" t="s">
        <v>901</v>
      </c>
      <c r="H379" s="8" t="s">
        <v>940</v>
      </c>
      <c r="I379" s="9" t="s">
        <v>941</v>
      </c>
      <c r="J379" s="8" t="s">
        <v>467</v>
      </c>
      <c r="K379" s="14">
        <v>41</v>
      </c>
      <c r="L379" s="14">
        <v>67</v>
      </c>
      <c r="M379" s="14">
        <v>0</v>
      </c>
      <c r="N379" s="14">
        <v>11</v>
      </c>
      <c r="O379" s="14">
        <v>3</v>
      </c>
      <c r="P379" s="46">
        <v>0</v>
      </c>
      <c r="Q379" s="11">
        <v>22</v>
      </c>
      <c r="R379" s="25"/>
      <c r="S379" s="45" t="s">
        <v>489</v>
      </c>
      <c r="T379" s="45" t="s">
        <v>489</v>
      </c>
      <c r="U379" s="9" t="s">
        <v>806</v>
      </c>
      <c r="V379" s="15" t="s">
        <v>498</v>
      </c>
      <c r="W379" s="28" t="s">
        <v>653</v>
      </c>
      <c r="X379" s="9"/>
      <c r="Y379" s="107" t="b">
        <f t="shared" si="21"/>
        <v>0</v>
      </c>
      <c r="Z379" s="106">
        <f t="shared" si="22"/>
        <v>22</v>
      </c>
      <c r="AA379" s="105"/>
      <c r="AB379" s="81"/>
      <c r="AC379" s="81"/>
      <c r="AD379" s="14"/>
      <c r="AE379" s="14"/>
      <c r="AF379" s="13"/>
    </row>
    <row r="380" spans="1:32" s="10" customFormat="1" ht="28.8" x14ac:dyDescent="0.3">
      <c r="A380" s="14">
        <v>377</v>
      </c>
      <c r="B380" s="8">
        <v>21169</v>
      </c>
      <c r="C380" s="9" t="s">
        <v>1186</v>
      </c>
      <c r="D380" s="8">
        <v>3.5999999999999997E-2</v>
      </c>
      <c r="E380" s="8">
        <v>1.3140000000000001</v>
      </c>
      <c r="F380" s="8">
        <f t="shared" si="24"/>
        <v>1.278</v>
      </c>
      <c r="G380" s="38" t="s">
        <v>901</v>
      </c>
      <c r="H380" s="8" t="s">
        <v>940</v>
      </c>
      <c r="I380" s="9" t="s">
        <v>941</v>
      </c>
      <c r="J380" s="8" t="s">
        <v>467</v>
      </c>
      <c r="K380" s="14">
        <v>41</v>
      </c>
      <c r="L380" s="14">
        <v>67</v>
      </c>
      <c r="M380" s="14">
        <v>0</v>
      </c>
      <c r="N380" s="14">
        <v>14</v>
      </c>
      <c r="O380" s="14">
        <v>3</v>
      </c>
      <c r="P380" s="46">
        <v>0</v>
      </c>
      <c r="Q380" s="11">
        <v>22</v>
      </c>
      <c r="R380" s="25"/>
      <c r="S380" s="45" t="s">
        <v>489</v>
      </c>
      <c r="T380" s="45" t="s">
        <v>489</v>
      </c>
      <c r="U380" s="9" t="s">
        <v>864</v>
      </c>
      <c r="V380" s="15" t="s">
        <v>498</v>
      </c>
      <c r="W380" s="28" t="s">
        <v>653</v>
      </c>
      <c r="X380" s="9"/>
      <c r="Y380" s="107" t="b">
        <f t="shared" si="21"/>
        <v>0</v>
      </c>
      <c r="Z380" s="106">
        <f t="shared" si="22"/>
        <v>22</v>
      </c>
      <c r="AA380" s="105"/>
      <c r="AB380" s="81"/>
      <c r="AC380" s="81"/>
      <c r="AD380" s="14"/>
      <c r="AE380" s="14"/>
      <c r="AF380" s="13"/>
    </row>
    <row r="381" spans="1:32" s="10" customFormat="1" ht="43.2" x14ac:dyDescent="0.3">
      <c r="A381" s="14">
        <v>378</v>
      </c>
      <c r="B381" s="112">
        <v>22179</v>
      </c>
      <c r="C381" s="113" t="s">
        <v>229</v>
      </c>
      <c r="D381" s="112">
        <v>1.24</v>
      </c>
      <c r="E381" s="112">
        <v>3.1539999999999999</v>
      </c>
      <c r="F381" s="112">
        <f t="shared" si="24"/>
        <v>1.9139999999999999</v>
      </c>
      <c r="G381" s="43" t="s">
        <v>24</v>
      </c>
      <c r="H381" s="9" t="s">
        <v>281</v>
      </c>
      <c r="I381" s="9" t="s">
        <v>310</v>
      </c>
      <c r="J381" s="34" t="s">
        <v>408</v>
      </c>
      <c r="K381" s="14">
        <v>24</v>
      </c>
      <c r="L381" s="14">
        <v>40</v>
      </c>
      <c r="M381" s="14">
        <v>0</v>
      </c>
      <c r="N381" s="14">
        <v>41</v>
      </c>
      <c r="O381" s="14">
        <v>12</v>
      </c>
      <c r="P381" s="14">
        <v>0</v>
      </c>
      <c r="Q381" s="11">
        <v>22</v>
      </c>
      <c r="R381" s="25"/>
      <c r="S381" s="34" t="s">
        <v>492</v>
      </c>
      <c r="T381" s="34" t="s">
        <v>482</v>
      </c>
      <c r="U381" s="9" t="s">
        <v>810</v>
      </c>
      <c r="V381" s="15" t="s">
        <v>618</v>
      </c>
      <c r="W381" s="28" t="s">
        <v>479</v>
      </c>
      <c r="X381" s="9"/>
      <c r="Y381" s="107">
        <f t="shared" si="21"/>
        <v>0</v>
      </c>
      <c r="Z381" s="106">
        <f t="shared" si="22"/>
        <v>22</v>
      </c>
      <c r="AA381" s="105"/>
      <c r="AB381" s="81"/>
      <c r="AC381" s="81">
        <v>1</v>
      </c>
      <c r="AD381" s="14"/>
      <c r="AE381" s="14"/>
      <c r="AF381" s="13"/>
    </row>
    <row r="382" spans="1:32" s="10" customFormat="1" ht="43.2" x14ac:dyDescent="0.3">
      <c r="A382" s="14">
        <v>379</v>
      </c>
      <c r="B382" s="8">
        <v>23114</v>
      </c>
      <c r="C382" s="9" t="s">
        <v>230</v>
      </c>
      <c r="D382" s="8">
        <v>24.262</v>
      </c>
      <c r="E382" s="8">
        <v>33.487000000000002</v>
      </c>
      <c r="F382" s="8">
        <f t="shared" si="24"/>
        <v>9.2250000000000014</v>
      </c>
      <c r="G382" s="43" t="s">
        <v>24</v>
      </c>
      <c r="H382" s="9" t="s">
        <v>279</v>
      </c>
      <c r="I382" s="9" t="s">
        <v>319</v>
      </c>
      <c r="J382" s="15" t="s">
        <v>370</v>
      </c>
      <c r="K382" s="14">
        <v>49</v>
      </c>
      <c r="L382" s="14">
        <v>60</v>
      </c>
      <c r="M382" s="14">
        <v>0</v>
      </c>
      <c r="N382" s="14">
        <v>6</v>
      </c>
      <c r="O382" s="14">
        <v>2</v>
      </c>
      <c r="P382" s="46">
        <v>0</v>
      </c>
      <c r="Q382" s="11">
        <v>22</v>
      </c>
      <c r="R382" s="25"/>
      <c r="S382" s="45" t="s">
        <v>489</v>
      </c>
      <c r="T382" s="45" t="s">
        <v>489</v>
      </c>
      <c r="U382" s="9" t="s">
        <v>872</v>
      </c>
      <c r="V382" s="15" t="s">
        <v>498</v>
      </c>
      <c r="W382" s="28" t="s">
        <v>653</v>
      </c>
      <c r="X382" s="9"/>
      <c r="Y382" s="107" t="b">
        <f t="shared" si="21"/>
        <v>0</v>
      </c>
      <c r="Z382" s="106">
        <f t="shared" si="22"/>
        <v>22</v>
      </c>
      <c r="AA382" s="105"/>
      <c r="AB382" s="81"/>
      <c r="AC382" s="81"/>
      <c r="AD382" s="14"/>
      <c r="AE382" s="14"/>
      <c r="AF382" s="13"/>
    </row>
    <row r="383" spans="1:32" s="10" customFormat="1" ht="43.2" x14ac:dyDescent="0.3">
      <c r="A383" s="14">
        <v>380</v>
      </c>
      <c r="B383" s="8">
        <v>23203</v>
      </c>
      <c r="C383" s="9" t="s">
        <v>231</v>
      </c>
      <c r="D383" s="8">
        <v>1.7000000000000001E-2</v>
      </c>
      <c r="E383" s="8">
        <v>5.782</v>
      </c>
      <c r="F383" s="8">
        <f t="shared" si="24"/>
        <v>5.7649999999999997</v>
      </c>
      <c r="G383" s="43" t="s">
        <v>24</v>
      </c>
      <c r="H383" s="9" t="s">
        <v>279</v>
      </c>
      <c r="I383" s="9" t="s">
        <v>326</v>
      </c>
      <c r="J383" s="15" t="s">
        <v>435</v>
      </c>
      <c r="K383" s="14">
        <v>34</v>
      </c>
      <c r="L383" s="14">
        <v>100</v>
      </c>
      <c r="M383" s="14">
        <v>0</v>
      </c>
      <c r="N383" s="14">
        <v>7</v>
      </c>
      <c r="O383" s="14">
        <v>2</v>
      </c>
      <c r="P383" s="46">
        <v>0</v>
      </c>
      <c r="Q383" s="11">
        <v>22</v>
      </c>
      <c r="R383" s="25"/>
      <c r="S383" s="45" t="s">
        <v>489</v>
      </c>
      <c r="T383" s="45" t="s">
        <v>489</v>
      </c>
      <c r="U383" s="9" t="s">
        <v>797</v>
      </c>
      <c r="V383" s="15" t="s">
        <v>498</v>
      </c>
      <c r="W383" s="28" t="s">
        <v>653</v>
      </c>
      <c r="X383" s="9"/>
      <c r="Y383" s="107" t="b">
        <f t="shared" si="21"/>
        <v>0</v>
      </c>
      <c r="Z383" s="106">
        <f t="shared" si="22"/>
        <v>22</v>
      </c>
      <c r="AA383" s="105"/>
      <c r="AB383" s="81"/>
      <c r="AC383" s="81"/>
      <c r="AD383" s="14"/>
      <c r="AE383" s="14"/>
      <c r="AF383" s="13"/>
    </row>
    <row r="384" spans="1:32" s="10" customFormat="1" ht="57.6" x14ac:dyDescent="0.3">
      <c r="A384" s="14">
        <v>381</v>
      </c>
      <c r="B384" s="8">
        <v>24205</v>
      </c>
      <c r="C384" s="9" t="s">
        <v>1208</v>
      </c>
      <c r="D384" s="8">
        <v>1.2370000000000001</v>
      </c>
      <c r="E384" s="8">
        <v>10.795</v>
      </c>
      <c r="F384" s="8">
        <f t="shared" si="24"/>
        <v>9.5579999999999998</v>
      </c>
      <c r="G384" s="38" t="s">
        <v>901</v>
      </c>
      <c r="H384" s="8" t="s">
        <v>1209</v>
      </c>
      <c r="I384" s="9" t="s">
        <v>1210</v>
      </c>
      <c r="J384" s="48" t="s">
        <v>474</v>
      </c>
      <c r="K384" s="14">
        <v>25</v>
      </c>
      <c r="L384" s="14">
        <v>33</v>
      </c>
      <c r="M384" s="14">
        <v>0</v>
      </c>
      <c r="N384" s="14">
        <v>6</v>
      </c>
      <c r="O384" s="14">
        <v>1</v>
      </c>
      <c r="P384" s="14">
        <v>10</v>
      </c>
      <c r="Q384" s="11">
        <v>22</v>
      </c>
      <c r="R384" s="25"/>
      <c r="S384" s="32" t="s">
        <v>480</v>
      </c>
      <c r="T384" s="15" t="s">
        <v>482</v>
      </c>
      <c r="U384" s="9" t="s">
        <v>781</v>
      </c>
      <c r="V384" s="15" t="s">
        <v>498</v>
      </c>
      <c r="W384" s="28" t="s">
        <v>640</v>
      </c>
      <c r="X384" s="9"/>
      <c r="Y384" s="107">
        <f t="shared" si="21"/>
        <v>10</v>
      </c>
      <c r="Z384" s="106">
        <f t="shared" si="22"/>
        <v>22</v>
      </c>
      <c r="AA384" s="105"/>
      <c r="AB384" s="81">
        <v>1</v>
      </c>
      <c r="AC384" s="81"/>
      <c r="AD384" s="14"/>
      <c r="AE384" s="14"/>
      <c r="AF384" s="13"/>
    </row>
    <row r="385" spans="1:32" s="10" customFormat="1" ht="57.6" x14ac:dyDescent="0.3">
      <c r="A385" s="14">
        <v>382</v>
      </c>
      <c r="B385" s="8">
        <v>18199</v>
      </c>
      <c r="C385" s="9" t="s">
        <v>148</v>
      </c>
      <c r="D385" s="8">
        <v>5.0780000000000003</v>
      </c>
      <c r="E385" s="8">
        <v>13.14</v>
      </c>
      <c r="F385" s="8">
        <f t="shared" si="24"/>
        <v>8.0620000000000012</v>
      </c>
      <c r="G385" s="43" t="s">
        <v>24</v>
      </c>
      <c r="H385" s="9" t="s">
        <v>296</v>
      </c>
      <c r="I385" s="9" t="s">
        <v>355</v>
      </c>
      <c r="J385" s="15" t="s">
        <v>458</v>
      </c>
      <c r="K385" s="14">
        <v>54</v>
      </c>
      <c r="L385" s="14">
        <v>40</v>
      </c>
      <c r="M385" s="14">
        <v>0</v>
      </c>
      <c r="N385" s="14">
        <v>4</v>
      </c>
      <c r="O385" s="14">
        <v>1</v>
      </c>
      <c r="P385" s="46">
        <v>0</v>
      </c>
      <c r="Q385" s="11">
        <v>21</v>
      </c>
      <c r="R385" s="25"/>
      <c r="S385" s="45" t="s">
        <v>489</v>
      </c>
      <c r="T385" s="45" t="s">
        <v>489</v>
      </c>
      <c r="U385" s="9" t="s">
        <v>873</v>
      </c>
      <c r="V385" s="15" t="s">
        <v>498</v>
      </c>
      <c r="W385" s="28" t="s">
        <v>742</v>
      </c>
      <c r="X385" s="9"/>
      <c r="Y385" s="107" t="b">
        <f t="shared" si="21"/>
        <v>0</v>
      </c>
      <c r="Z385" s="106">
        <f t="shared" si="22"/>
        <v>21</v>
      </c>
      <c r="AA385" s="105"/>
      <c r="AB385" s="81"/>
      <c r="AC385" s="81"/>
      <c r="AD385" s="14"/>
      <c r="AE385" s="14"/>
      <c r="AF385" s="13"/>
    </row>
    <row r="386" spans="1:32" s="10" customFormat="1" ht="43.2" x14ac:dyDescent="0.3">
      <c r="A386" s="14">
        <v>383</v>
      </c>
      <c r="B386" s="8">
        <v>19244</v>
      </c>
      <c r="C386" s="9" t="s">
        <v>1211</v>
      </c>
      <c r="D386" s="8">
        <v>4.8120000000000003</v>
      </c>
      <c r="E386" s="8">
        <v>6.58</v>
      </c>
      <c r="F386" s="8">
        <f t="shared" si="24"/>
        <v>1.7679999999999998</v>
      </c>
      <c r="G386" s="38" t="s">
        <v>901</v>
      </c>
      <c r="H386" s="8" t="s">
        <v>902</v>
      </c>
      <c r="I386" s="9" t="s">
        <v>968</v>
      </c>
      <c r="J386" s="48" t="s">
        <v>457</v>
      </c>
      <c r="K386" s="14">
        <v>16</v>
      </c>
      <c r="L386" s="14">
        <v>27</v>
      </c>
      <c r="M386" s="14">
        <v>0</v>
      </c>
      <c r="N386" s="14">
        <v>15</v>
      </c>
      <c r="O386" s="14">
        <v>0</v>
      </c>
      <c r="P386" s="14">
        <v>10</v>
      </c>
      <c r="Q386" s="11">
        <v>21</v>
      </c>
      <c r="R386" s="25"/>
      <c r="S386" s="32" t="s">
        <v>480</v>
      </c>
      <c r="T386" s="15" t="s">
        <v>482</v>
      </c>
      <c r="U386" s="9" t="s">
        <v>489</v>
      </c>
      <c r="V386" s="15" t="s">
        <v>489</v>
      </c>
      <c r="W386" s="28" t="s">
        <v>650</v>
      </c>
      <c r="X386" s="9"/>
      <c r="Y386" s="107">
        <f t="shared" si="21"/>
        <v>10</v>
      </c>
      <c r="Z386" s="106">
        <f t="shared" si="22"/>
        <v>21</v>
      </c>
      <c r="AA386" s="105"/>
      <c r="AB386" s="81">
        <v>1</v>
      </c>
      <c r="AC386" s="81"/>
      <c r="AD386" s="14"/>
      <c r="AE386" s="14"/>
      <c r="AF386" s="13"/>
    </row>
    <row r="387" spans="1:32" s="10" customFormat="1" ht="43.2" x14ac:dyDescent="0.3">
      <c r="A387" s="14">
        <v>384</v>
      </c>
      <c r="B387" s="8">
        <v>19249</v>
      </c>
      <c r="C387" s="9" t="s">
        <v>1212</v>
      </c>
      <c r="D387" s="8">
        <v>0.10199999999999999</v>
      </c>
      <c r="E387" s="8">
        <v>6.9539999999999997</v>
      </c>
      <c r="F387" s="8">
        <f t="shared" si="24"/>
        <v>6.8519999999999994</v>
      </c>
      <c r="G387" s="38" t="s">
        <v>901</v>
      </c>
      <c r="H387" s="8" t="s">
        <v>902</v>
      </c>
      <c r="I387" s="9" t="s">
        <v>968</v>
      </c>
      <c r="J387" s="8" t="s">
        <v>419</v>
      </c>
      <c r="K387" s="14">
        <v>29</v>
      </c>
      <c r="L387" s="14">
        <v>93</v>
      </c>
      <c r="M387" s="14">
        <v>0</v>
      </c>
      <c r="N387" s="14">
        <v>11</v>
      </c>
      <c r="O387" s="14">
        <v>4</v>
      </c>
      <c r="P387" s="14">
        <v>0</v>
      </c>
      <c r="Q387" s="11">
        <v>21</v>
      </c>
      <c r="R387" s="25"/>
      <c r="S387" s="32" t="s">
        <v>492</v>
      </c>
      <c r="T387" s="15" t="s">
        <v>482</v>
      </c>
      <c r="U387" s="9" t="s">
        <v>780</v>
      </c>
      <c r="V387" s="15" t="s">
        <v>498</v>
      </c>
      <c r="W387" s="28" t="s">
        <v>649</v>
      </c>
      <c r="X387" s="9"/>
      <c r="Y387" s="107">
        <f t="shared" si="21"/>
        <v>0</v>
      </c>
      <c r="Z387" s="106">
        <f t="shared" si="22"/>
        <v>21</v>
      </c>
      <c r="AA387" s="105"/>
      <c r="AB387" s="81"/>
      <c r="AC387" s="81">
        <v>1</v>
      </c>
      <c r="AD387" s="14"/>
      <c r="AE387" s="14"/>
      <c r="AF387" s="13"/>
    </row>
    <row r="388" spans="1:32" s="10" customFormat="1" ht="129.6" x14ac:dyDescent="0.3">
      <c r="A388" s="14">
        <v>385</v>
      </c>
      <c r="B388" s="8">
        <v>20176</v>
      </c>
      <c r="C388" s="9" t="s">
        <v>959</v>
      </c>
      <c r="D388" s="8">
        <v>6.859</v>
      </c>
      <c r="E388" s="8">
        <v>10.026</v>
      </c>
      <c r="F388" s="8">
        <f t="shared" si="24"/>
        <v>3.1669999999999998</v>
      </c>
      <c r="G388" s="39" t="s">
        <v>918</v>
      </c>
      <c r="H388" s="8" t="s">
        <v>919</v>
      </c>
      <c r="I388" s="9" t="s">
        <v>928</v>
      </c>
      <c r="J388" s="9" t="s">
        <v>387</v>
      </c>
      <c r="K388" s="14">
        <v>26</v>
      </c>
      <c r="L388" s="14">
        <v>20</v>
      </c>
      <c r="M388" s="14">
        <v>0</v>
      </c>
      <c r="N388" s="14">
        <v>5</v>
      </c>
      <c r="O388" s="14">
        <v>3</v>
      </c>
      <c r="P388" s="14">
        <v>10</v>
      </c>
      <c r="Q388" s="11">
        <v>21</v>
      </c>
      <c r="R388" s="25"/>
      <c r="S388" s="32" t="s">
        <v>480</v>
      </c>
      <c r="T388" s="15" t="s">
        <v>482</v>
      </c>
      <c r="U388" s="9" t="s">
        <v>1213</v>
      </c>
      <c r="V388" s="15" t="s">
        <v>573</v>
      </c>
      <c r="W388" s="28" t="s">
        <v>1214</v>
      </c>
      <c r="X388" s="9"/>
      <c r="Y388" s="107">
        <f t="shared" ref="Y388:Y451" si="25">IF(AA388=1,20,IF(AB388=1,10,IF(AC388=1,0)))</f>
        <v>10</v>
      </c>
      <c r="Z388" s="106">
        <f t="shared" ref="Z388:Z451" si="26">Q388-P388+Y388</f>
        <v>21</v>
      </c>
      <c r="AA388" s="105"/>
      <c r="AB388" s="81">
        <v>1</v>
      </c>
      <c r="AC388" s="81"/>
      <c r="AD388" s="14"/>
      <c r="AE388" s="14"/>
      <c r="AF388" s="13"/>
    </row>
    <row r="389" spans="1:32" s="10" customFormat="1" ht="28.8" x14ac:dyDescent="0.3">
      <c r="A389" s="14">
        <v>386</v>
      </c>
      <c r="B389" s="8">
        <v>21103</v>
      </c>
      <c r="C389" s="9" t="s">
        <v>1204</v>
      </c>
      <c r="D389" s="8">
        <v>3.4740000000000002</v>
      </c>
      <c r="E389" s="8">
        <v>9.0920000000000005</v>
      </c>
      <c r="F389" s="8">
        <f t="shared" si="24"/>
        <v>5.6180000000000003</v>
      </c>
      <c r="G389" s="38" t="s">
        <v>901</v>
      </c>
      <c r="H389" s="8" t="s">
        <v>940</v>
      </c>
      <c r="I389" s="9" t="s">
        <v>941</v>
      </c>
      <c r="J389" s="8" t="s">
        <v>432</v>
      </c>
      <c r="K389" s="14">
        <v>27</v>
      </c>
      <c r="L389" s="14">
        <v>20</v>
      </c>
      <c r="M389" s="14">
        <v>0</v>
      </c>
      <c r="N389" s="14">
        <v>2</v>
      </c>
      <c r="O389" s="14">
        <v>0</v>
      </c>
      <c r="P389" s="14">
        <v>10</v>
      </c>
      <c r="Q389" s="11">
        <v>21</v>
      </c>
      <c r="R389" s="25"/>
      <c r="S389" s="32" t="s">
        <v>480</v>
      </c>
      <c r="T389" s="15" t="s">
        <v>482</v>
      </c>
      <c r="U389" s="9" t="s">
        <v>883</v>
      </c>
      <c r="V389" s="15" t="s">
        <v>1215</v>
      </c>
      <c r="W389" s="28" t="s">
        <v>479</v>
      </c>
      <c r="X389" s="9"/>
      <c r="Y389" s="107">
        <f t="shared" si="25"/>
        <v>10</v>
      </c>
      <c r="Z389" s="106">
        <f t="shared" si="26"/>
        <v>21</v>
      </c>
      <c r="AA389" s="105"/>
      <c r="AB389" s="81">
        <v>1</v>
      </c>
      <c r="AC389" s="81"/>
      <c r="AD389" s="14"/>
      <c r="AE389" s="14"/>
      <c r="AF389" s="13"/>
    </row>
    <row r="390" spans="1:32" s="10" customFormat="1" ht="43.2" x14ac:dyDescent="0.3">
      <c r="A390" s="14">
        <v>387</v>
      </c>
      <c r="B390" s="8">
        <v>24107</v>
      </c>
      <c r="C390" s="9" t="s">
        <v>1216</v>
      </c>
      <c r="D390" s="8">
        <v>2.3E-2</v>
      </c>
      <c r="E390" s="8">
        <v>7.1509999999999998</v>
      </c>
      <c r="F390" s="8">
        <f t="shared" si="24"/>
        <v>7.1280000000000001</v>
      </c>
      <c r="G390" s="38" t="s">
        <v>901</v>
      </c>
      <c r="H390" s="8" t="s">
        <v>906</v>
      </c>
      <c r="I390" s="9" t="s">
        <v>1013</v>
      </c>
      <c r="J390" s="8" t="s">
        <v>407</v>
      </c>
      <c r="K390" s="14">
        <v>26</v>
      </c>
      <c r="L390" s="14">
        <v>100</v>
      </c>
      <c r="M390" s="14">
        <v>0</v>
      </c>
      <c r="N390" s="14">
        <v>15</v>
      </c>
      <c r="O390" s="14">
        <v>2</v>
      </c>
      <c r="P390" s="46">
        <v>0</v>
      </c>
      <c r="Q390" s="11">
        <v>21</v>
      </c>
      <c r="R390" s="25"/>
      <c r="S390" s="45" t="s">
        <v>489</v>
      </c>
      <c r="T390" s="45" t="s">
        <v>489</v>
      </c>
      <c r="U390" s="9" t="s">
        <v>891</v>
      </c>
      <c r="V390" s="15" t="s">
        <v>588</v>
      </c>
      <c r="W390" s="28" t="s">
        <v>640</v>
      </c>
      <c r="X390" s="9"/>
      <c r="Y390" s="107" t="b">
        <f t="shared" si="25"/>
        <v>0</v>
      </c>
      <c r="Z390" s="106">
        <f t="shared" si="26"/>
        <v>21</v>
      </c>
      <c r="AA390" s="105"/>
      <c r="AB390" s="81"/>
      <c r="AC390" s="81"/>
      <c r="AD390" s="14"/>
      <c r="AE390" s="14"/>
      <c r="AF390" s="13"/>
    </row>
    <row r="391" spans="1:32" s="10" customFormat="1" ht="43.2" x14ac:dyDescent="0.3">
      <c r="A391" s="14">
        <v>388</v>
      </c>
      <c r="B391" s="8">
        <v>24129</v>
      </c>
      <c r="C391" s="9" t="s">
        <v>1217</v>
      </c>
      <c r="D391" s="8">
        <v>0.70199999999999996</v>
      </c>
      <c r="E391" s="8">
        <v>5.5830000000000002</v>
      </c>
      <c r="F391" s="8">
        <f t="shared" si="24"/>
        <v>4.8810000000000002</v>
      </c>
      <c r="G391" s="38" t="s">
        <v>901</v>
      </c>
      <c r="H391" s="8" t="s">
        <v>906</v>
      </c>
      <c r="I391" s="9" t="s">
        <v>1013</v>
      </c>
      <c r="J391" s="8" t="s">
        <v>394</v>
      </c>
      <c r="K391" s="14">
        <v>45</v>
      </c>
      <c r="L391" s="14">
        <v>27</v>
      </c>
      <c r="M391" s="14">
        <v>0</v>
      </c>
      <c r="N391" s="14">
        <v>13</v>
      </c>
      <c r="O391" s="14">
        <v>9</v>
      </c>
      <c r="P391" s="14">
        <v>0</v>
      </c>
      <c r="Q391" s="11">
        <v>21</v>
      </c>
      <c r="R391" s="25"/>
      <c r="S391" s="32" t="s">
        <v>492</v>
      </c>
      <c r="T391" s="15" t="s">
        <v>482</v>
      </c>
      <c r="U391" s="9" t="s">
        <v>809</v>
      </c>
      <c r="V391" s="15" t="s">
        <v>1218</v>
      </c>
      <c r="W391" s="28" t="s">
        <v>658</v>
      </c>
      <c r="X391" s="9"/>
      <c r="Y391" s="107">
        <f t="shared" si="25"/>
        <v>0</v>
      </c>
      <c r="Z391" s="106">
        <f t="shared" si="26"/>
        <v>21</v>
      </c>
      <c r="AA391" s="105"/>
      <c r="AB391" s="81"/>
      <c r="AC391" s="81">
        <v>1</v>
      </c>
      <c r="AD391" s="14"/>
      <c r="AE391" s="14"/>
      <c r="AF391" s="13"/>
    </row>
    <row r="392" spans="1:32" s="10" customFormat="1" ht="28.8" x14ac:dyDescent="0.3">
      <c r="A392" s="14">
        <v>389</v>
      </c>
      <c r="B392" s="8">
        <v>25235</v>
      </c>
      <c r="C392" s="9" t="s">
        <v>232</v>
      </c>
      <c r="D392" s="8">
        <v>2.3690000000000002</v>
      </c>
      <c r="E392" s="8">
        <v>6.0430000000000001</v>
      </c>
      <c r="F392" s="8">
        <f t="shared" si="24"/>
        <v>3.6739999999999999</v>
      </c>
      <c r="G392" s="43" t="s">
        <v>24</v>
      </c>
      <c r="H392" s="9" t="s">
        <v>280</v>
      </c>
      <c r="I392" s="9" t="s">
        <v>307</v>
      </c>
      <c r="J392" s="15" t="s">
        <v>393</v>
      </c>
      <c r="K392" s="14">
        <v>34</v>
      </c>
      <c r="L392" s="14">
        <v>67</v>
      </c>
      <c r="M392" s="14">
        <v>0</v>
      </c>
      <c r="N392" s="14">
        <v>15</v>
      </c>
      <c r="O392" s="14">
        <v>5</v>
      </c>
      <c r="P392" s="46">
        <v>0</v>
      </c>
      <c r="Q392" s="11">
        <v>21</v>
      </c>
      <c r="R392" s="25"/>
      <c r="S392" s="45" t="s">
        <v>489</v>
      </c>
      <c r="T392" s="45" t="s">
        <v>489</v>
      </c>
      <c r="U392" s="9" t="s">
        <v>874</v>
      </c>
      <c r="V392" s="15" t="s">
        <v>498</v>
      </c>
      <c r="W392" s="28" t="s">
        <v>652</v>
      </c>
      <c r="X392" s="9"/>
      <c r="Y392" s="107" t="b">
        <f t="shared" si="25"/>
        <v>0</v>
      </c>
      <c r="Z392" s="106">
        <f t="shared" si="26"/>
        <v>21</v>
      </c>
      <c r="AA392" s="105"/>
      <c r="AB392" s="81"/>
      <c r="AC392" s="81"/>
      <c r="AD392" s="14"/>
      <c r="AE392" s="14"/>
      <c r="AF392" s="13"/>
    </row>
    <row r="393" spans="1:32" s="10" customFormat="1" ht="57.6" x14ac:dyDescent="0.3">
      <c r="A393" s="14">
        <v>390</v>
      </c>
      <c r="B393" s="8">
        <v>11179</v>
      </c>
      <c r="C393" s="9" t="s">
        <v>1034</v>
      </c>
      <c r="D393" s="8">
        <v>6.6000000000000003E-2</v>
      </c>
      <c r="E393" s="8">
        <v>4.5389999999999997</v>
      </c>
      <c r="F393" s="8">
        <f t="shared" si="24"/>
        <v>4.4729999999999999</v>
      </c>
      <c r="G393" s="39" t="s">
        <v>918</v>
      </c>
      <c r="H393" s="8" t="s">
        <v>971</v>
      </c>
      <c r="I393" s="9" t="s">
        <v>1026</v>
      </c>
      <c r="J393" s="8" t="s">
        <v>411</v>
      </c>
      <c r="K393" s="14">
        <v>29</v>
      </c>
      <c r="L393" s="14">
        <v>100</v>
      </c>
      <c r="M393" s="14">
        <v>0</v>
      </c>
      <c r="N393" s="14">
        <v>3</v>
      </c>
      <c r="O393" s="14">
        <v>4</v>
      </c>
      <c r="P393" s="46">
        <v>0</v>
      </c>
      <c r="Q393" s="11">
        <v>20</v>
      </c>
      <c r="R393" s="25"/>
      <c r="S393" s="45" t="s">
        <v>489</v>
      </c>
      <c r="T393" s="45" t="s">
        <v>489</v>
      </c>
      <c r="U393" s="9" t="s">
        <v>853</v>
      </c>
      <c r="V393" s="15" t="s">
        <v>582</v>
      </c>
      <c r="W393" s="28" t="s">
        <v>1219</v>
      </c>
      <c r="X393" s="9"/>
      <c r="Y393" s="107" t="b">
        <f t="shared" si="25"/>
        <v>0</v>
      </c>
      <c r="Z393" s="106">
        <f t="shared" si="26"/>
        <v>20</v>
      </c>
      <c r="AA393" s="105"/>
      <c r="AB393" s="81"/>
      <c r="AC393" s="81"/>
      <c r="AD393" s="14"/>
      <c r="AE393" s="14"/>
      <c r="AF393" s="13"/>
    </row>
    <row r="394" spans="1:32" s="10" customFormat="1" ht="28.8" x14ac:dyDescent="0.3">
      <c r="A394" s="14">
        <v>391</v>
      </c>
      <c r="B394" s="8">
        <v>13169</v>
      </c>
      <c r="C394" s="9" t="s">
        <v>233</v>
      </c>
      <c r="D394" s="8">
        <v>2.5000000000000001E-2</v>
      </c>
      <c r="E394" s="8">
        <v>3.843</v>
      </c>
      <c r="F394" s="8">
        <f t="shared" ref="F394:F400" si="27">E394-D394</f>
        <v>3.8180000000000001</v>
      </c>
      <c r="G394" s="43" t="s">
        <v>24</v>
      </c>
      <c r="H394" s="9" t="s">
        <v>282</v>
      </c>
      <c r="I394" s="9" t="s">
        <v>335</v>
      </c>
      <c r="J394" s="15" t="s">
        <v>384</v>
      </c>
      <c r="K394" s="14">
        <v>35</v>
      </c>
      <c r="L394" s="14">
        <v>60</v>
      </c>
      <c r="M394" s="14">
        <v>0</v>
      </c>
      <c r="N394" s="14">
        <v>10</v>
      </c>
      <c r="O394" s="14">
        <v>5</v>
      </c>
      <c r="P394" s="46">
        <v>0</v>
      </c>
      <c r="Q394" s="11">
        <v>20</v>
      </c>
      <c r="R394" s="25"/>
      <c r="S394" s="45" t="s">
        <v>489</v>
      </c>
      <c r="T394" s="45" t="s">
        <v>489</v>
      </c>
      <c r="U394" s="9" t="s">
        <v>773</v>
      </c>
      <c r="V394" s="15" t="s">
        <v>509</v>
      </c>
      <c r="W394" s="28" t="s">
        <v>654</v>
      </c>
      <c r="X394" s="9"/>
      <c r="Y394" s="107" t="b">
        <f t="shared" si="25"/>
        <v>0</v>
      </c>
      <c r="Z394" s="106">
        <f t="shared" si="26"/>
        <v>20</v>
      </c>
      <c r="AA394" s="105"/>
      <c r="AB394" s="81"/>
      <c r="AC394" s="81"/>
      <c r="AD394" s="14"/>
      <c r="AE394" s="14"/>
      <c r="AF394" s="13"/>
    </row>
    <row r="395" spans="1:32" s="10" customFormat="1" ht="28.8" x14ac:dyDescent="0.3">
      <c r="A395" s="14">
        <v>392</v>
      </c>
      <c r="B395" s="8">
        <v>13195</v>
      </c>
      <c r="C395" s="9" t="s">
        <v>234</v>
      </c>
      <c r="D395" s="8">
        <v>0.93</v>
      </c>
      <c r="E395" s="8">
        <v>5.0709999999999997</v>
      </c>
      <c r="F395" s="8">
        <f t="shared" si="27"/>
        <v>4.141</v>
      </c>
      <c r="G395" s="36" t="s">
        <v>44</v>
      </c>
      <c r="H395" s="9" t="s">
        <v>284</v>
      </c>
      <c r="I395" s="9" t="s">
        <v>317</v>
      </c>
      <c r="J395" s="15" t="s">
        <v>465</v>
      </c>
      <c r="K395" s="14">
        <v>42</v>
      </c>
      <c r="L395" s="14">
        <v>20</v>
      </c>
      <c r="M395" s="14">
        <v>0</v>
      </c>
      <c r="N395" s="14">
        <v>23</v>
      </c>
      <c r="O395" s="14">
        <v>6</v>
      </c>
      <c r="P395" s="46">
        <v>0</v>
      </c>
      <c r="Q395" s="11">
        <v>20</v>
      </c>
      <c r="R395" s="25"/>
      <c r="S395" s="45" t="s">
        <v>489</v>
      </c>
      <c r="T395" s="45" t="s">
        <v>489</v>
      </c>
      <c r="U395" s="9" t="s">
        <v>818</v>
      </c>
      <c r="V395" s="15" t="s">
        <v>619</v>
      </c>
      <c r="W395" s="28" t="s">
        <v>743</v>
      </c>
      <c r="X395" s="9"/>
      <c r="Y395" s="107" t="b">
        <f t="shared" si="25"/>
        <v>0</v>
      </c>
      <c r="Z395" s="106">
        <f t="shared" si="26"/>
        <v>20</v>
      </c>
      <c r="AA395" s="105"/>
      <c r="AB395" s="81"/>
      <c r="AC395" s="81"/>
      <c r="AD395" s="14"/>
      <c r="AE395" s="14"/>
      <c r="AF395" s="13"/>
    </row>
    <row r="396" spans="1:32" s="10" customFormat="1" ht="57.6" x14ac:dyDescent="0.3">
      <c r="A396" s="14">
        <v>393</v>
      </c>
      <c r="B396" s="8">
        <v>14163</v>
      </c>
      <c r="C396" s="9" t="s">
        <v>235</v>
      </c>
      <c r="D396" s="8">
        <v>2.3210000000000002</v>
      </c>
      <c r="E396" s="8">
        <v>10.243</v>
      </c>
      <c r="F396" s="8">
        <f t="shared" si="27"/>
        <v>7.9220000000000006</v>
      </c>
      <c r="G396" s="43" t="s">
        <v>24</v>
      </c>
      <c r="H396" s="9" t="s">
        <v>297</v>
      </c>
      <c r="I396" s="9" t="s">
        <v>356</v>
      </c>
      <c r="J396" s="15" t="s">
        <v>387</v>
      </c>
      <c r="K396" s="14">
        <v>26</v>
      </c>
      <c r="L396" s="14">
        <v>100</v>
      </c>
      <c r="M396" s="14">
        <v>0</v>
      </c>
      <c r="N396" s="14">
        <v>9</v>
      </c>
      <c r="O396" s="14">
        <v>1</v>
      </c>
      <c r="P396" s="46">
        <v>0</v>
      </c>
      <c r="Q396" s="11">
        <v>20</v>
      </c>
      <c r="R396" s="25"/>
      <c r="S396" s="45" t="s">
        <v>489</v>
      </c>
      <c r="T396" s="45" t="s">
        <v>489</v>
      </c>
      <c r="U396" s="9" t="s">
        <v>832</v>
      </c>
      <c r="V396" s="15" t="s">
        <v>620</v>
      </c>
      <c r="W396" s="28" t="s">
        <v>744</v>
      </c>
      <c r="X396" s="9"/>
      <c r="Y396" s="107" t="b">
        <f t="shared" si="25"/>
        <v>0</v>
      </c>
      <c r="Z396" s="106">
        <f t="shared" si="26"/>
        <v>20</v>
      </c>
      <c r="AA396" s="105"/>
      <c r="AB396" s="81"/>
      <c r="AC396" s="81"/>
      <c r="AD396" s="14"/>
      <c r="AE396" s="14"/>
      <c r="AF396" s="13"/>
    </row>
    <row r="397" spans="1:32" s="10" customFormat="1" ht="43.2" x14ac:dyDescent="0.3">
      <c r="A397" s="14">
        <v>394</v>
      </c>
      <c r="B397" s="8">
        <v>14191</v>
      </c>
      <c r="C397" s="9" t="s">
        <v>236</v>
      </c>
      <c r="D397" s="8">
        <v>1.075</v>
      </c>
      <c r="E397" s="8">
        <v>6.1230000000000002</v>
      </c>
      <c r="F397" s="8">
        <f t="shared" si="27"/>
        <v>5.048</v>
      </c>
      <c r="G397" s="43" t="s">
        <v>24</v>
      </c>
      <c r="H397" s="9" t="s">
        <v>282</v>
      </c>
      <c r="I397" s="9" t="s">
        <v>314</v>
      </c>
      <c r="J397" s="15" t="s">
        <v>383</v>
      </c>
      <c r="K397" s="14">
        <v>28</v>
      </c>
      <c r="L397" s="14">
        <v>67</v>
      </c>
      <c r="M397" s="14">
        <v>0</v>
      </c>
      <c r="N397" s="14">
        <v>18</v>
      </c>
      <c r="O397" s="14">
        <v>5</v>
      </c>
      <c r="P397" s="46">
        <v>0</v>
      </c>
      <c r="Q397" s="11">
        <v>20</v>
      </c>
      <c r="R397" s="25"/>
      <c r="S397" s="45" t="s">
        <v>489</v>
      </c>
      <c r="T397" s="45" t="s">
        <v>489</v>
      </c>
      <c r="U397" s="9" t="s">
        <v>841</v>
      </c>
      <c r="V397" s="15" t="s">
        <v>621</v>
      </c>
      <c r="W397" s="28" t="s">
        <v>745</v>
      </c>
      <c r="X397" s="9"/>
      <c r="Y397" s="107" t="b">
        <f t="shared" si="25"/>
        <v>0</v>
      </c>
      <c r="Z397" s="106">
        <f t="shared" si="26"/>
        <v>20</v>
      </c>
      <c r="AA397" s="105"/>
      <c r="AB397" s="81"/>
      <c r="AC397" s="81"/>
      <c r="AD397" s="14"/>
      <c r="AE397" s="14"/>
      <c r="AF397" s="13"/>
    </row>
    <row r="398" spans="1:32" s="10" customFormat="1" ht="43.2" x14ac:dyDescent="0.3">
      <c r="A398" s="14">
        <v>395</v>
      </c>
      <c r="B398" s="8">
        <v>16134</v>
      </c>
      <c r="C398" s="9" t="s">
        <v>1220</v>
      </c>
      <c r="D398" s="8">
        <v>6.5919999999999996</v>
      </c>
      <c r="E398" s="8">
        <v>9.4260000000000002</v>
      </c>
      <c r="F398" s="8">
        <f t="shared" si="27"/>
        <v>2.8340000000000005</v>
      </c>
      <c r="G398" s="38" t="s">
        <v>901</v>
      </c>
      <c r="H398" s="8" t="s">
        <v>1046</v>
      </c>
      <c r="I398" s="9" t="s">
        <v>1069</v>
      </c>
      <c r="J398" s="8" t="s">
        <v>373</v>
      </c>
      <c r="K398" s="14">
        <v>43</v>
      </c>
      <c r="L398" s="14">
        <v>73</v>
      </c>
      <c r="M398" s="14">
        <v>0</v>
      </c>
      <c r="N398" s="14">
        <v>0</v>
      </c>
      <c r="O398" s="14">
        <v>0</v>
      </c>
      <c r="P398" s="14">
        <v>0</v>
      </c>
      <c r="Q398" s="11">
        <v>20</v>
      </c>
      <c r="R398" s="25"/>
      <c r="S398" s="32" t="s">
        <v>492</v>
      </c>
      <c r="T398" s="15" t="s">
        <v>482</v>
      </c>
      <c r="U398" s="9" t="s">
        <v>489</v>
      </c>
      <c r="V398" s="15" t="s">
        <v>1221</v>
      </c>
      <c r="W398" s="28" t="s">
        <v>658</v>
      </c>
      <c r="X398" s="9"/>
      <c r="Y398" s="107">
        <f t="shared" si="25"/>
        <v>0</v>
      </c>
      <c r="Z398" s="106">
        <f t="shared" si="26"/>
        <v>20</v>
      </c>
      <c r="AA398" s="105"/>
      <c r="AB398" s="81"/>
      <c r="AC398" s="81">
        <v>1</v>
      </c>
      <c r="AD398" s="14"/>
      <c r="AE398" s="14"/>
      <c r="AF398" s="13"/>
    </row>
    <row r="399" spans="1:32" s="10" customFormat="1" ht="28.8" x14ac:dyDescent="0.3">
      <c r="A399" s="14">
        <v>396</v>
      </c>
      <c r="B399" s="8">
        <v>18117</v>
      </c>
      <c r="C399" s="9" t="s">
        <v>237</v>
      </c>
      <c r="D399" s="8">
        <v>0</v>
      </c>
      <c r="E399" s="8">
        <v>6.1420000000000003</v>
      </c>
      <c r="F399" s="8">
        <f t="shared" si="27"/>
        <v>6.1420000000000003</v>
      </c>
      <c r="G399" s="43" t="s">
        <v>24</v>
      </c>
      <c r="H399" s="9" t="s">
        <v>278</v>
      </c>
      <c r="I399" s="9" t="s">
        <v>306</v>
      </c>
      <c r="J399" s="34" t="s">
        <v>471</v>
      </c>
      <c r="K399" s="14">
        <v>12</v>
      </c>
      <c r="L399" s="14">
        <v>7</v>
      </c>
      <c r="M399" s="14">
        <v>0</v>
      </c>
      <c r="N399" s="14">
        <v>15</v>
      </c>
      <c r="O399" s="14">
        <v>11</v>
      </c>
      <c r="P399" s="14">
        <v>10</v>
      </c>
      <c r="Q399" s="11">
        <v>20</v>
      </c>
      <c r="R399" s="25"/>
      <c r="S399" s="32" t="s">
        <v>480</v>
      </c>
      <c r="T399" s="15" t="s">
        <v>482</v>
      </c>
      <c r="U399" s="9" t="s">
        <v>849</v>
      </c>
      <c r="V399" s="15" t="s">
        <v>503</v>
      </c>
      <c r="W399" s="28" t="s">
        <v>640</v>
      </c>
      <c r="X399" s="9"/>
      <c r="Y399" s="107">
        <f t="shared" si="25"/>
        <v>10</v>
      </c>
      <c r="Z399" s="106">
        <f t="shared" si="26"/>
        <v>20</v>
      </c>
      <c r="AA399" s="105"/>
      <c r="AB399" s="81">
        <v>1</v>
      </c>
      <c r="AC399" s="81"/>
      <c r="AD399" s="14"/>
      <c r="AE399" s="14"/>
      <c r="AF399" s="13"/>
    </row>
    <row r="400" spans="1:32" s="10" customFormat="1" ht="43.2" x14ac:dyDescent="0.3">
      <c r="A400" s="14">
        <v>397</v>
      </c>
      <c r="B400" s="8">
        <v>18173</v>
      </c>
      <c r="C400" s="9" t="s">
        <v>238</v>
      </c>
      <c r="D400" s="8">
        <v>0.02</v>
      </c>
      <c r="E400" s="8">
        <v>10.186</v>
      </c>
      <c r="F400" s="8">
        <f t="shared" si="27"/>
        <v>10.166</v>
      </c>
      <c r="G400" s="43" t="s">
        <v>24</v>
      </c>
      <c r="H400" s="9" t="s">
        <v>278</v>
      </c>
      <c r="I400" s="9" t="s">
        <v>305</v>
      </c>
      <c r="J400" s="34" t="s">
        <v>472</v>
      </c>
      <c r="K400" s="14">
        <v>20</v>
      </c>
      <c r="L400" s="14">
        <v>28</v>
      </c>
      <c r="M400" s="14">
        <v>34</v>
      </c>
      <c r="N400" s="14">
        <v>16</v>
      </c>
      <c r="O400" s="14">
        <v>8</v>
      </c>
      <c r="P400" s="14">
        <v>0</v>
      </c>
      <c r="Q400" s="11">
        <v>20</v>
      </c>
      <c r="R400" s="25"/>
      <c r="S400" s="34" t="s">
        <v>492</v>
      </c>
      <c r="T400" s="34" t="s">
        <v>482</v>
      </c>
      <c r="U400" s="9" t="s">
        <v>834</v>
      </c>
      <c r="V400" s="15" t="s">
        <v>552</v>
      </c>
      <c r="W400" s="28" t="s">
        <v>746</v>
      </c>
      <c r="X400" s="68" t="s">
        <v>1280</v>
      </c>
      <c r="Y400" s="107">
        <f t="shared" si="25"/>
        <v>0</v>
      </c>
      <c r="Z400" s="106">
        <f t="shared" si="26"/>
        <v>20</v>
      </c>
      <c r="AA400" s="105"/>
      <c r="AB400" s="81"/>
      <c r="AC400" s="81">
        <v>1</v>
      </c>
      <c r="AD400" s="14"/>
      <c r="AE400" s="14"/>
      <c r="AF400" s="13"/>
    </row>
    <row r="401" spans="1:32" s="10" customFormat="1" ht="57.6" x14ac:dyDescent="0.3">
      <c r="A401" s="14">
        <v>398</v>
      </c>
      <c r="B401" s="8">
        <v>23135</v>
      </c>
      <c r="C401" s="9" t="s">
        <v>85</v>
      </c>
      <c r="D401" s="8">
        <v>11.201000000000001</v>
      </c>
      <c r="E401" s="8">
        <v>15.875</v>
      </c>
      <c r="F401" s="8">
        <v>4.6739999999999995</v>
      </c>
      <c r="G401" s="43" t="s">
        <v>24</v>
      </c>
      <c r="H401" s="9" t="s">
        <v>279</v>
      </c>
      <c r="I401" s="9" t="s">
        <v>1290</v>
      </c>
      <c r="J401" s="15" t="s">
        <v>468</v>
      </c>
      <c r="K401" s="14">
        <v>46</v>
      </c>
      <c r="L401" s="14">
        <v>53</v>
      </c>
      <c r="M401" s="14">
        <v>0</v>
      </c>
      <c r="N401" s="14">
        <v>3</v>
      </c>
      <c r="O401" s="14">
        <v>1</v>
      </c>
      <c r="P401" s="14">
        <v>0</v>
      </c>
      <c r="Q401" s="11">
        <v>20</v>
      </c>
      <c r="R401" s="25"/>
      <c r="S401" s="34" t="s">
        <v>492</v>
      </c>
      <c r="T401" s="34" t="s">
        <v>482</v>
      </c>
      <c r="U401" s="9" t="s">
        <v>49</v>
      </c>
      <c r="V401" s="15" t="s">
        <v>649</v>
      </c>
      <c r="W401" s="28" t="s">
        <v>217</v>
      </c>
      <c r="X401" s="9"/>
      <c r="Y401" s="107">
        <f t="shared" si="25"/>
        <v>0</v>
      </c>
      <c r="Z401" s="106">
        <f t="shared" si="26"/>
        <v>20</v>
      </c>
      <c r="AA401" s="105"/>
      <c r="AB401" s="81"/>
      <c r="AC401" s="81">
        <v>1</v>
      </c>
      <c r="AD401" s="14"/>
      <c r="AE401" s="14"/>
      <c r="AF401" s="13"/>
    </row>
    <row r="402" spans="1:32" s="10" customFormat="1" ht="28.8" x14ac:dyDescent="0.3">
      <c r="A402" s="14">
        <v>399</v>
      </c>
      <c r="B402" s="8">
        <v>25133</v>
      </c>
      <c r="C402" s="9" t="s">
        <v>133</v>
      </c>
      <c r="D402" s="8">
        <v>6.8000000000000005E-2</v>
      </c>
      <c r="E402" s="8">
        <v>1.5149999999999999</v>
      </c>
      <c r="F402" s="8">
        <f t="shared" ref="F402:F411" si="28">E402-D402</f>
        <v>1.4469999999999998</v>
      </c>
      <c r="G402" s="43" t="s">
        <v>24</v>
      </c>
      <c r="H402" s="9" t="s">
        <v>280</v>
      </c>
      <c r="I402" s="9" t="s">
        <v>309</v>
      </c>
      <c r="J402" s="34" t="s">
        <v>441</v>
      </c>
      <c r="K402" s="14">
        <v>18</v>
      </c>
      <c r="L402" s="14">
        <v>33</v>
      </c>
      <c r="M402" s="14">
        <v>0</v>
      </c>
      <c r="N402" s="14">
        <v>0</v>
      </c>
      <c r="O402" s="14">
        <v>8</v>
      </c>
      <c r="P402" s="14">
        <v>10</v>
      </c>
      <c r="Q402" s="11">
        <v>20</v>
      </c>
      <c r="R402" s="25"/>
      <c r="S402" s="32" t="s">
        <v>480</v>
      </c>
      <c r="T402" s="15" t="s">
        <v>482</v>
      </c>
      <c r="U402" s="9" t="s">
        <v>489</v>
      </c>
      <c r="V402" s="15" t="s">
        <v>566</v>
      </c>
      <c r="W402" s="28" t="s">
        <v>640</v>
      </c>
      <c r="X402" s="9"/>
      <c r="Y402" s="107">
        <f t="shared" si="25"/>
        <v>10</v>
      </c>
      <c r="Z402" s="106">
        <f t="shared" si="26"/>
        <v>20</v>
      </c>
      <c r="AA402" s="105"/>
      <c r="AB402" s="81">
        <v>1</v>
      </c>
      <c r="AC402" s="81"/>
      <c r="AD402" s="14"/>
      <c r="AE402" s="14"/>
      <c r="AF402" s="13"/>
    </row>
    <row r="403" spans="1:32" s="10" customFormat="1" ht="28.8" x14ac:dyDescent="0.3">
      <c r="A403" s="14">
        <v>400</v>
      </c>
      <c r="B403" s="8">
        <v>13164</v>
      </c>
      <c r="C403" s="9" t="s">
        <v>239</v>
      </c>
      <c r="D403" s="8">
        <v>0.30299999999999999</v>
      </c>
      <c r="E403" s="8">
        <v>4.0380000000000003</v>
      </c>
      <c r="F403" s="8">
        <f t="shared" si="28"/>
        <v>3.7350000000000003</v>
      </c>
      <c r="G403" s="43" t="s">
        <v>24</v>
      </c>
      <c r="H403" s="9" t="s">
        <v>282</v>
      </c>
      <c r="I403" s="9" t="s">
        <v>335</v>
      </c>
      <c r="J403" s="14" t="s">
        <v>382</v>
      </c>
      <c r="K403" s="14">
        <v>31</v>
      </c>
      <c r="L403" s="14">
        <v>60</v>
      </c>
      <c r="M403" s="14">
        <v>0</v>
      </c>
      <c r="N403" s="14">
        <v>16</v>
      </c>
      <c r="O403" s="14">
        <v>2</v>
      </c>
      <c r="P403" s="46">
        <v>0</v>
      </c>
      <c r="Q403" s="11">
        <v>19</v>
      </c>
      <c r="R403" s="25"/>
      <c r="S403" s="45" t="s">
        <v>489</v>
      </c>
      <c r="T403" s="45" t="s">
        <v>489</v>
      </c>
      <c r="U403" s="9" t="s">
        <v>875</v>
      </c>
      <c r="V403" s="15" t="s">
        <v>498</v>
      </c>
      <c r="W403" s="28" t="s">
        <v>747</v>
      </c>
      <c r="X403" s="9"/>
      <c r="Y403" s="107" t="b">
        <f t="shared" si="25"/>
        <v>0</v>
      </c>
      <c r="Z403" s="106">
        <f t="shared" si="26"/>
        <v>19</v>
      </c>
      <c r="AA403" s="105"/>
      <c r="AB403" s="81"/>
      <c r="AC403" s="81"/>
      <c r="AD403" s="14"/>
      <c r="AE403" s="14"/>
      <c r="AF403" s="67"/>
    </row>
    <row r="404" spans="1:32" s="10" customFormat="1" ht="28.8" x14ac:dyDescent="0.3">
      <c r="A404" s="14">
        <v>401</v>
      </c>
      <c r="B404" s="8">
        <v>14132</v>
      </c>
      <c r="C404" s="9" t="s">
        <v>240</v>
      </c>
      <c r="D404" s="8">
        <v>9.2999999999999999E-2</v>
      </c>
      <c r="E404" s="8">
        <v>4.6900000000000004</v>
      </c>
      <c r="F404" s="8">
        <f t="shared" si="28"/>
        <v>4.5970000000000004</v>
      </c>
      <c r="G404" s="43" t="s">
        <v>24</v>
      </c>
      <c r="H404" s="9" t="s">
        <v>282</v>
      </c>
      <c r="I404" s="9" t="s">
        <v>311</v>
      </c>
      <c r="J404" s="15" t="s">
        <v>398</v>
      </c>
      <c r="K404" s="14">
        <v>35</v>
      </c>
      <c r="L404" s="14">
        <v>53</v>
      </c>
      <c r="M404" s="14">
        <v>0</v>
      </c>
      <c r="N404" s="14">
        <v>12</v>
      </c>
      <c r="O404" s="14">
        <v>5</v>
      </c>
      <c r="P404" s="14">
        <v>0</v>
      </c>
      <c r="Q404" s="11">
        <v>19</v>
      </c>
      <c r="R404" s="25"/>
      <c r="S404" s="32" t="s">
        <v>492</v>
      </c>
      <c r="T404" s="15" t="s">
        <v>482</v>
      </c>
      <c r="U404" s="9" t="s">
        <v>842</v>
      </c>
      <c r="V404" s="15" t="s">
        <v>587</v>
      </c>
      <c r="W404" s="28" t="s">
        <v>653</v>
      </c>
      <c r="X404" s="9"/>
      <c r="Y404" s="107">
        <f t="shared" si="25"/>
        <v>0</v>
      </c>
      <c r="Z404" s="106">
        <f t="shared" si="26"/>
        <v>19</v>
      </c>
      <c r="AA404" s="105"/>
      <c r="AB404" s="81"/>
      <c r="AC404" s="81">
        <v>1</v>
      </c>
      <c r="AD404" s="61"/>
      <c r="AE404" s="61"/>
      <c r="AF404" s="13"/>
    </row>
    <row r="405" spans="1:32" s="10" customFormat="1" ht="28.8" x14ac:dyDescent="0.3">
      <c r="A405" s="14">
        <v>402</v>
      </c>
      <c r="B405" s="8">
        <v>14222</v>
      </c>
      <c r="C405" s="9" t="s">
        <v>241</v>
      </c>
      <c r="D405" s="8">
        <v>0</v>
      </c>
      <c r="E405" s="8">
        <v>2.3839999999999999</v>
      </c>
      <c r="F405" s="8">
        <f t="shared" si="28"/>
        <v>2.3839999999999999</v>
      </c>
      <c r="G405" s="43" t="s">
        <v>24</v>
      </c>
      <c r="H405" s="9" t="s">
        <v>282</v>
      </c>
      <c r="I405" s="9" t="s">
        <v>311</v>
      </c>
      <c r="J405" s="34" t="s">
        <v>456</v>
      </c>
      <c r="K405" s="46">
        <v>18</v>
      </c>
      <c r="L405" s="46">
        <v>13</v>
      </c>
      <c r="M405" s="14">
        <v>0</v>
      </c>
      <c r="N405" s="14">
        <v>40</v>
      </c>
      <c r="O405" s="14">
        <v>21</v>
      </c>
      <c r="P405" s="14">
        <v>0</v>
      </c>
      <c r="Q405" s="11">
        <v>19</v>
      </c>
      <c r="R405" s="25"/>
      <c r="S405" s="34" t="s">
        <v>492</v>
      </c>
      <c r="T405" s="34" t="s">
        <v>482</v>
      </c>
      <c r="U405" s="9" t="s">
        <v>773</v>
      </c>
      <c r="V405" s="15" t="s">
        <v>622</v>
      </c>
      <c r="W405" s="28" t="s">
        <v>649</v>
      </c>
      <c r="X405" s="9"/>
      <c r="Y405" s="107">
        <f t="shared" si="25"/>
        <v>0</v>
      </c>
      <c r="Z405" s="106">
        <f t="shared" si="26"/>
        <v>19</v>
      </c>
      <c r="AA405" s="105"/>
      <c r="AB405" s="81"/>
      <c r="AC405" s="81">
        <v>1</v>
      </c>
      <c r="AD405" s="14"/>
      <c r="AE405" s="14"/>
      <c r="AF405" s="13"/>
    </row>
    <row r="406" spans="1:32" s="10" customFormat="1" ht="57.6" x14ac:dyDescent="0.3">
      <c r="A406" s="14">
        <v>403</v>
      </c>
      <c r="B406" s="8">
        <v>15161</v>
      </c>
      <c r="C406" s="9" t="s">
        <v>103</v>
      </c>
      <c r="D406" s="8">
        <v>30.908999999999999</v>
      </c>
      <c r="E406" s="8">
        <v>35.462000000000003</v>
      </c>
      <c r="F406" s="8">
        <f t="shared" si="28"/>
        <v>4.5530000000000044</v>
      </c>
      <c r="G406" s="43" t="s">
        <v>24</v>
      </c>
      <c r="H406" s="9" t="s">
        <v>282</v>
      </c>
      <c r="I406" s="9" t="s">
        <v>314</v>
      </c>
      <c r="J406" s="15" t="s">
        <v>407</v>
      </c>
      <c r="K406" s="14">
        <v>26</v>
      </c>
      <c r="L406" s="14">
        <v>60</v>
      </c>
      <c r="M406" s="14">
        <v>0</v>
      </c>
      <c r="N406" s="14">
        <v>11</v>
      </c>
      <c r="O406" s="14">
        <v>14</v>
      </c>
      <c r="P406" s="46">
        <v>0</v>
      </c>
      <c r="Q406" s="11">
        <v>19</v>
      </c>
      <c r="R406" s="25"/>
      <c r="S406" s="45" t="s">
        <v>489</v>
      </c>
      <c r="T406" s="45" t="s">
        <v>489</v>
      </c>
      <c r="U406" s="9" t="s">
        <v>871</v>
      </c>
      <c r="V406" s="15" t="s">
        <v>623</v>
      </c>
      <c r="W406" s="28" t="s">
        <v>748</v>
      </c>
      <c r="X406" s="9"/>
      <c r="Y406" s="107" t="b">
        <f t="shared" si="25"/>
        <v>0</v>
      </c>
      <c r="Z406" s="106">
        <f t="shared" si="26"/>
        <v>19</v>
      </c>
      <c r="AA406" s="105"/>
      <c r="AB406" s="81"/>
      <c r="AC406" s="81"/>
      <c r="AD406" s="14"/>
      <c r="AE406" s="14"/>
      <c r="AF406" s="13"/>
    </row>
    <row r="407" spans="1:32" s="10" customFormat="1" ht="28.8" x14ac:dyDescent="0.3">
      <c r="A407" s="14">
        <v>404</v>
      </c>
      <c r="B407" s="8">
        <v>15214</v>
      </c>
      <c r="C407" s="9" t="s">
        <v>242</v>
      </c>
      <c r="D407" s="8">
        <v>2.8000000000000001E-2</v>
      </c>
      <c r="E407" s="8">
        <v>1.758</v>
      </c>
      <c r="F407" s="8">
        <f t="shared" si="28"/>
        <v>1.73</v>
      </c>
      <c r="G407" s="36" t="s">
        <v>44</v>
      </c>
      <c r="H407" s="9" t="s">
        <v>283</v>
      </c>
      <c r="I407" s="9" t="s">
        <v>340</v>
      </c>
      <c r="J407" s="15" t="s">
        <v>401</v>
      </c>
      <c r="K407" s="14">
        <v>33</v>
      </c>
      <c r="L407" s="14">
        <v>27</v>
      </c>
      <c r="M407" s="14">
        <v>0</v>
      </c>
      <c r="N407" s="14">
        <v>25</v>
      </c>
      <c r="O407" s="14">
        <v>9</v>
      </c>
      <c r="P407" s="46">
        <v>0</v>
      </c>
      <c r="Q407" s="11">
        <v>19</v>
      </c>
      <c r="R407" s="25"/>
      <c r="S407" s="45" t="s">
        <v>489</v>
      </c>
      <c r="T407" s="45" t="s">
        <v>489</v>
      </c>
      <c r="U407" s="9" t="s">
        <v>876</v>
      </c>
      <c r="V407" s="15" t="s">
        <v>598</v>
      </c>
      <c r="W407" s="28" t="s">
        <v>672</v>
      </c>
      <c r="X407" s="9"/>
      <c r="Y407" s="107" t="b">
        <f t="shared" si="25"/>
        <v>0</v>
      </c>
      <c r="Z407" s="106">
        <f t="shared" si="26"/>
        <v>19</v>
      </c>
      <c r="AA407" s="105"/>
      <c r="AB407" s="81"/>
      <c r="AC407" s="81"/>
      <c r="AD407" s="14"/>
      <c r="AE407" s="14"/>
      <c r="AF407" s="13"/>
    </row>
    <row r="408" spans="1:32" s="10" customFormat="1" ht="28.8" x14ac:dyDescent="0.3">
      <c r="A408" s="14">
        <v>405</v>
      </c>
      <c r="B408" s="8">
        <v>18106</v>
      </c>
      <c r="C408" s="9" t="s">
        <v>243</v>
      </c>
      <c r="D408" s="8">
        <v>0</v>
      </c>
      <c r="E408" s="8">
        <v>0.217</v>
      </c>
      <c r="F408" s="8">
        <f t="shared" si="28"/>
        <v>0.217</v>
      </c>
      <c r="G408" s="43" t="s">
        <v>24</v>
      </c>
      <c r="H408" s="9" t="s">
        <v>280</v>
      </c>
      <c r="I408" s="9" t="s">
        <v>312</v>
      </c>
      <c r="J408" s="15" t="s">
        <v>409</v>
      </c>
      <c r="K408" s="14">
        <v>52</v>
      </c>
      <c r="L408" s="14">
        <v>33</v>
      </c>
      <c r="M408" s="14">
        <v>0</v>
      </c>
      <c r="N408" s="14">
        <v>0</v>
      </c>
      <c r="O408" s="14">
        <v>0</v>
      </c>
      <c r="P408" s="46">
        <v>0</v>
      </c>
      <c r="Q408" s="11">
        <v>19</v>
      </c>
      <c r="R408" s="25"/>
      <c r="S408" s="45" t="s">
        <v>489</v>
      </c>
      <c r="T408" s="45" t="s">
        <v>489</v>
      </c>
      <c r="U408" s="9" t="s">
        <v>489</v>
      </c>
      <c r="V408" s="15" t="s">
        <v>533</v>
      </c>
      <c r="W408" s="28" t="s">
        <v>749</v>
      </c>
      <c r="X408" s="9"/>
      <c r="Y408" s="107" t="b">
        <f t="shared" si="25"/>
        <v>0</v>
      </c>
      <c r="Z408" s="106">
        <f t="shared" si="26"/>
        <v>19</v>
      </c>
      <c r="AA408" s="105"/>
      <c r="AB408" s="81"/>
      <c r="AC408" s="81"/>
      <c r="AD408" s="14"/>
      <c r="AE408" s="14"/>
      <c r="AF408" s="13"/>
    </row>
    <row r="409" spans="1:32" s="10" customFormat="1" ht="57.6" x14ac:dyDescent="0.3">
      <c r="A409" s="14">
        <v>406</v>
      </c>
      <c r="B409" s="8">
        <v>18143</v>
      </c>
      <c r="C409" s="9" t="s">
        <v>244</v>
      </c>
      <c r="D409" s="8">
        <v>3.5000000000000003E-2</v>
      </c>
      <c r="E409" s="8">
        <v>5.2480000000000002</v>
      </c>
      <c r="F409" s="8">
        <f t="shared" si="28"/>
        <v>5.2130000000000001</v>
      </c>
      <c r="G409" s="43" t="s">
        <v>24</v>
      </c>
      <c r="H409" s="9" t="s">
        <v>298</v>
      </c>
      <c r="I409" s="9" t="s">
        <v>357</v>
      </c>
      <c r="J409" s="15" t="s">
        <v>407</v>
      </c>
      <c r="K409" s="14">
        <v>26</v>
      </c>
      <c r="L409" s="14">
        <v>67</v>
      </c>
      <c r="M409" s="14">
        <v>0</v>
      </c>
      <c r="N409" s="14">
        <v>19</v>
      </c>
      <c r="O409" s="14">
        <v>3</v>
      </c>
      <c r="P409" s="14">
        <v>0</v>
      </c>
      <c r="Q409" s="11">
        <v>19</v>
      </c>
      <c r="R409" s="25"/>
      <c r="S409" s="32" t="s">
        <v>492</v>
      </c>
      <c r="T409" s="15" t="s">
        <v>482</v>
      </c>
      <c r="U409" s="9" t="s">
        <v>773</v>
      </c>
      <c r="V409" s="15" t="s">
        <v>498</v>
      </c>
      <c r="W409" s="28" t="s">
        <v>653</v>
      </c>
      <c r="X409" s="9"/>
      <c r="Y409" s="107">
        <f t="shared" si="25"/>
        <v>0</v>
      </c>
      <c r="Z409" s="106">
        <f t="shared" si="26"/>
        <v>19</v>
      </c>
      <c r="AA409" s="105"/>
      <c r="AB409" s="81"/>
      <c r="AC409" s="81">
        <v>1</v>
      </c>
      <c r="AD409" s="14"/>
      <c r="AE409" s="14"/>
      <c r="AF409" s="13"/>
    </row>
    <row r="410" spans="1:32" s="10" customFormat="1" ht="43.2" x14ac:dyDescent="0.3">
      <c r="A410" s="14">
        <v>407</v>
      </c>
      <c r="B410" s="8">
        <v>19335</v>
      </c>
      <c r="C410" s="9" t="s">
        <v>1129</v>
      </c>
      <c r="D410" s="8">
        <v>0.20899999999999999</v>
      </c>
      <c r="E410" s="8">
        <v>2.8330000000000002</v>
      </c>
      <c r="F410" s="8">
        <f t="shared" si="28"/>
        <v>2.6240000000000001</v>
      </c>
      <c r="G410" s="38" t="s">
        <v>901</v>
      </c>
      <c r="H410" s="8" t="s">
        <v>902</v>
      </c>
      <c r="I410" s="9" t="s">
        <v>1084</v>
      </c>
      <c r="J410" s="8" t="s">
        <v>411</v>
      </c>
      <c r="K410" s="14">
        <v>29</v>
      </c>
      <c r="L410" s="14">
        <v>47</v>
      </c>
      <c r="M410" s="14">
        <v>0</v>
      </c>
      <c r="N410" s="14">
        <v>18</v>
      </c>
      <c r="O410" s="14">
        <v>8</v>
      </c>
      <c r="P410" s="46">
        <v>0</v>
      </c>
      <c r="Q410" s="11">
        <v>19</v>
      </c>
      <c r="R410" s="25"/>
      <c r="S410" s="45" t="s">
        <v>489</v>
      </c>
      <c r="T410" s="45" t="s">
        <v>489</v>
      </c>
      <c r="U410" s="9" t="s">
        <v>1090</v>
      </c>
      <c r="V410" s="15" t="s">
        <v>1222</v>
      </c>
      <c r="W410" s="28" t="s">
        <v>640</v>
      </c>
      <c r="X410" s="9"/>
      <c r="Y410" s="107" t="b">
        <f t="shared" si="25"/>
        <v>0</v>
      </c>
      <c r="Z410" s="106">
        <f t="shared" si="26"/>
        <v>19</v>
      </c>
      <c r="AA410" s="105"/>
      <c r="AB410" s="81"/>
      <c r="AC410" s="81"/>
      <c r="AD410" s="14"/>
      <c r="AE410" s="14"/>
      <c r="AF410" s="13"/>
    </row>
    <row r="411" spans="1:32" s="10" customFormat="1" ht="72" x14ac:dyDescent="0.3">
      <c r="A411" s="14">
        <v>408</v>
      </c>
      <c r="B411" s="8">
        <v>20175</v>
      </c>
      <c r="C411" s="9" t="s">
        <v>1223</v>
      </c>
      <c r="D411" s="10">
        <v>11.824</v>
      </c>
      <c r="E411" s="10">
        <v>15.095000000000001</v>
      </c>
      <c r="F411" s="8">
        <f t="shared" si="28"/>
        <v>3.2710000000000008</v>
      </c>
      <c r="G411" s="42" t="s">
        <v>1052</v>
      </c>
      <c r="H411" s="9" t="s">
        <v>1224</v>
      </c>
      <c r="I411" s="9" t="s">
        <v>1225</v>
      </c>
      <c r="J411" s="48" t="s">
        <v>455</v>
      </c>
      <c r="K411" s="14">
        <v>21</v>
      </c>
      <c r="L411" s="14">
        <v>27</v>
      </c>
      <c r="M411" s="14">
        <v>0</v>
      </c>
      <c r="N411" s="14">
        <v>0</v>
      </c>
      <c r="O411" s="14">
        <v>0</v>
      </c>
      <c r="P411" s="14">
        <v>10</v>
      </c>
      <c r="Q411" s="11">
        <v>19</v>
      </c>
      <c r="R411" s="25"/>
      <c r="S411" s="32" t="s">
        <v>480</v>
      </c>
      <c r="T411" s="15" t="s">
        <v>482</v>
      </c>
      <c r="U411" s="9" t="s">
        <v>489</v>
      </c>
      <c r="V411" s="15" t="s">
        <v>498</v>
      </c>
      <c r="W411" s="28" t="s">
        <v>1226</v>
      </c>
      <c r="X411" s="41" t="s">
        <v>1227</v>
      </c>
      <c r="Y411" s="107">
        <f t="shared" si="25"/>
        <v>10</v>
      </c>
      <c r="Z411" s="106">
        <f t="shared" si="26"/>
        <v>19</v>
      </c>
      <c r="AA411" s="105"/>
      <c r="AB411" s="81">
        <v>1</v>
      </c>
      <c r="AC411" s="81"/>
      <c r="AD411" s="14"/>
      <c r="AE411" s="14"/>
      <c r="AF411" s="13"/>
    </row>
    <row r="412" spans="1:32" s="10" customFormat="1" ht="43.2" x14ac:dyDescent="0.3">
      <c r="A412" s="14">
        <v>408</v>
      </c>
      <c r="B412" s="8">
        <v>20200</v>
      </c>
      <c r="C412" s="9" t="s">
        <v>1418</v>
      </c>
      <c r="D412" s="8">
        <v>2.8679999999999999</v>
      </c>
      <c r="E412" s="8">
        <v>4.8479999999999999</v>
      </c>
      <c r="F412" s="8">
        <v>3.3859999999999992</v>
      </c>
      <c r="G412" s="43" t="s">
        <v>918</v>
      </c>
      <c r="H412" s="9" t="s">
        <v>919</v>
      </c>
      <c r="I412" s="9" t="s">
        <v>1419</v>
      </c>
      <c r="J412" s="45" t="s">
        <v>1420</v>
      </c>
      <c r="K412" s="14">
        <v>26</v>
      </c>
      <c r="L412" s="14">
        <v>27</v>
      </c>
      <c r="M412" s="14">
        <v>0</v>
      </c>
      <c r="N412" s="14">
        <v>16</v>
      </c>
      <c r="O412" s="14">
        <v>24</v>
      </c>
      <c r="P412" s="14">
        <v>0</v>
      </c>
      <c r="Q412" s="11">
        <v>19</v>
      </c>
      <c r="R412" s="25"/>
      <c r="S412" s="34" t="s">
        <v>489</v>
      </c>
      <c r="T412" s="9" t="s">
        <v>489</v>
      </c>
      <c r="U412" s="15" t="s">
        <v>818</v>
      </c>
      <c r="V412" s="28" t="s">
        <v>1421</v>
      </c>
      <c r="W412" s="9" t="s">
        <v>649</v>
      </c>
      <c r="X412" s="68"/>
      <c r="Y412" s="107" t="b">
        <f t="shared" si="25"/>
        <v>0</v>
      </c>
      <c r="Z412" s="106">
        <f t="shared" si="26"/>
        <v>19</v>
      </c>
      <c r="AA412" s="105"/>
      <c r="AB412" s="81"/>
      <c r="AC412" s="81"/>
      <c r="AD412" s="14"/>
      <c r="AE412" s="14"/>
      <c r="AF412" s="13"/>
    </row>
    <row r="413" spans="1:32" s="10" customFormat="1" ht="115.2" x14ac:dyDescent="0.3">
      <c r="A413" s="14">
        <v>409</v>
      </c>
      <c r="B413" s="8">
        <v>22114</v>
      </c>
      <c r="C413" s="9" t="s">
        <v>245</v>
      </c>
      <c r="D413" s="8">
        <v>0.70399999999999996</v>
      </c>
      <c r="E413" s="8">
        <v>4.5780000000000003</v>
      </c>
      <c r="F413" s="8">
        <f t="shared" ref="F413:F436" si="29">E413-D413</f>
        <v>3.8740000000000006</v>
      </c>
      <c r="G413" s="43" t="s">
        <v>24</v>
      </c>
      <c r="H413" s="9" t="s">
        <v>281</v>
      </c>
      <c r="I413" s="9" t="s">
        <v>310</v>
      </c>
      <c r="J413" s="34" t="s">
        <v>473</v>
      </c>
      <c r="K413" s="14">
        <v>7</v>
      </c>
      <c r="L413" s="14">
        <v>20</v>
      </c>
      <c r="M413" s="14">
        <v>0</v>
      </c>
      <c r="N413" s="14">
        <v>21</v>
      </c>
      <c r="O413" s="14">
        <v>5</v>
      </c>
      <c r="P413" s="14">
        <v>10</v>
      </c>
      <c r="Q413" s="11">
        <v>19</v>
      </c>
      <c r="R413" s="25"/>
      <c r="S413" s="32" t="s">
        <v>480</v>
      </c>
      <c r="T413" s="15" t="s">
        <v>482</v>
      </c>
      <c r="U413" s="9" t="s">
        <v>877</v>
      </c>
      <c r="V413" s="15" t="s">
        <v>624</v>
      </c>
      <c r="W413" s="28" t="s">
        <v>653</v>
      </c>
      <c r="X413" s="68" t="s">
        <v>1402</v>
      </c>
      <c r="Y413" s="107">
        <f t="shared" si="25"/>
        <v>10</v>
      </c>
      <c r="Z413" s="106">
        <f t="shared" si="26"/>
        <v>19</v>
      </c>
      <c r="AA413" s="105"/>
      <c r="AB413" s="81">
        <v>1</v>
      </c>
      <c r="AC413" s="81"/>
      <c r="AD413" s="14"/>
      <c r="AE413" s="14"/>
      <c r="AF413" s="13"/>
    </row>
    <row r="414" spans="1:32" s="10" customFormat="1" ht="43.2" x14ac:dyDescent="0.3">
      <c r="A414" s="14">
        <v>410</v>
      </c>
      <c r="B414" s="8">
        <v>23143</v>
      </c>
      <c r="C414" s="9" t="s">
        <v>246</v>
      </c>
      <c r="D414" s="8">
        <v>6.8049999999999997</v>
      </c>
      <c r="E414" s="8">
        <v>9.9819999999999993</v>
      </c>
      <c r="F414" s="8">
        <f t="shared" si="29"/>
        <v>3.1769999999999996</v>
      </c>
      <c r="G414" s="43" t="s">
        <v>24</v>
      </c>
      <c r="H414" s="9" t="s">
        <v>279</v>
      </c>
      <c r="I414" s="9" t="s">
        <v>303</v>
      </c>
      <c r="J414" s="15" t="s">
        <v>383</v>
      </c>
      <c r="K414" s="14">
        <v>28</v>
      </c>
      <c r="L414" s="14">
        <v>47</v>
      </c>
      <c r="M414" s="14">
        <v>0</v>
      </c>
      <c r="N414" s="14">
        <v>17</v>
      </c>
      <c r="O414" s="14">
        <v>11</v>
      </c>
      <c r="P414" s="14">
        <v>0</v>
      </c>
      <c r="Q414" s="11">
        <v>19</v>
      </c>
      <c r="R414" s="25"/>
      <c r="S414" s="32" t="s">
        <v>492</v>
      </c>
      <c r="T414" s="15" t="s">
        <v>482</v>
      </c>
      <c r="U414" s="9" t="s">
        <v>878</v>
      </c>
      <c r="V414" s="15" t="s">
        <v>625</v>
      </c>
      <c r="W414" s="28" t="s">
        <v>750</v>
      </c>
      <c r="X414" s="9"/>
      <c r="Y414" s="107">
        <f t="shared" si="25"/>
        <v>0</v>
      </c>
      <c r="Z414" s="106">
        <f t="shared" si="26"/>
        <v>19</v>
      </c>
      <c r="AA414" s="105"/>
      <c r="AB414" s="81"/>
      <c r="AC414" s="81">
        <v>1</v>
      </c>
      <c r="AD414" s="14"/>
      <c r="AE414" s="14"/>
      <c r="AF414" s="13"/>
    </row>
    <row r="415" spans="1:32" s="10" customFormat="1" ht="57.6" x14ac:dyDescent="0.3">
      <c r="A415" s="14">
        <v>411</v>
      </c>
      <c r="B415" s="8">
        <v>25101</v>
      </c>
      <c r="C415" s="9" t="s">
        <v>247</v>
      </c>
      <c r="D415" s="8">
        <v>0</v>
      </c>
      <c r="E415" s="8">
        <v>4.165</v>
      </c>
      <c r="F415" s="8">
        <f t="shared" si="29"/>
        <v>4.165</v>
      </c>
      <c r="G415" s="43" t="s">
        <v>24</v>
      </c>
      <c r="H415" s="8" t="s">
        <v>280</v>
      </c>
      <c r="I415" s="8" t="s">
        <v>307</v>
      </c>
      <c r="J415" s="46" t="s">
        <v>454</v>
      </c>
      <c r="K415" s="14">
        <v>10</v>
      </c>
      <c r="L415" s="14">
        <v>7</v>
      </c>
      <c r="M415" s="14">
        <v>0</v>
      </c>
      <c r="N415" s="14">
        <v>13</v>
      </c>
      <c r="O415" s="14">
        <v>14</v>
      </c>
      <c r="P415" s="14">
        <v>10</v>
      </c>
      <c r="Q415" s="11">
        <v>19</v>
      </c>
      <c r="R415" s="25"/>
      <c r="S415" s="33" t="s">
        <v>480</v>
      </c>
      <c r="T415" s="14" t="s">
        <v>482</v>
      </c>
      <c r="U415" s="14" t="s">
        <v>772</v>
      </c>
      <c r="V415" s="15" t="s">
        <v>626</v>
      </c>
      <c r="W415" s="28" t="s">
        <v>640</v>
      </c>
      <c r="X415" s="68" t="s">
        <v>1405</v>
      </c>
      <c r="Y415" s="107">
        <f t="shared" si="25"/>
        <v>10</v>
      </c>
      <c r="Z415" s="106">
        <f t="shared" si="26"/>
        <v>19</v>
      </c>
      <c r="AA415" s="105"/>
      <c r="AB415" s="81">
        <v>1</v>
      </c>
      <c r="AC415" s="81"/>
      <c r="AD415" s="14"/>
      <c r="AE415" s="14"/>
      <c r="AF415" s="13"/>
    </row>
    <row r="416" spans="1:32" s="10" customFormat="1" ht="43.2" x14ac:dyDescent="0.3">
      <c r="A416" s="14">
        <v>412</v>
      </c>
      <c r="B416" s="8">
        <v>25138</v>
      </c>
      <c r="C416" s="9" t="s">
        <v>248</v>
      </c>
      <c r="D416" s="8">
        <v>0.152</v>
      </c>
      <c r="E416" s="8">
        <v>1.2410000000000001</v>
      </c>
      <c r="F416" s="8">
        <f t="shared" si="29"/>
        <v>1.0890000000000002</v>
      </c>
      <c r="G416" s="43" t="s">
        <v>24</v>
      </c>
      <c r="H416" s="9" t="s">
        <v>280</v>
      </c>
      <c r="I416" s="9" t="s">
        <v>309</v>
      </c>
      <c r="J416" s="15" t="s">
        <v>391</v>
      </c>
      <c r="K416" s="14">
        <v>28</v>
      </c>
      <c r="L416" s="14">
        <v>27</v>
      </c>
      <c r="M416" s="14">
        <v>0</v>
      </c>
      <c r="N416" s="14">
        <v>22</v>
      </c>
      <c r="O416" s="14">
        <v>16</v>
      </c>
      <c r="P416" s="14">
        <v>0</v>
      </c>
      <c r="Q416" s="11">
        <v>19</v>
      </c>
      <c r="R416" s="25"/>
      <c r="S416" s="32" t="s">
        <v>492</v>
      </c>
      <c r="T416" s="15" t="s">
        <v>482</v>
      </c>
      <c r="U416" s="9" t="s">
        <v>844</v>
      </c>
      <c r="V416" s="15" t="s">
        <v>627</v>
      </c>
      <c r="W416" s="28" t="s">
        <v>751</v>
      </c>
      <c r="X416" s="9"/>
      <c r="Y416" s="107">
        <f t="shared" si="25"/>
        <v>0</v>
      </c>
      <c r="Z416" s="106">
        <f t="shared" si="26"/>
        <v>19</v>
      </c>
      <c r="AA416" s="105"/>
      <c r="AB416" s="81"/>
      <c r="AC416" s="81">
        <v>1</v>
      </c>
      <c r="AD416" s="14"/>
      <c r="AE416" s="14"/>
      <c r="AF416" s="13"/>
    </row>
    <row r="417" spans="1:32" s="10" customFormat="1" ht="28.8" x14ac:dyDescent="0.3">
      <c r="A417" s="14">
        <v>413</v>
      </c>
      <c r="B417" s="8">
        <v>14179</v>
      </c>
      <c r="C417" s="9" t="s">
        <v>249</v>
      </c>
      <c r="D417" s="8">
        <v>1.87</v>
      </c>
      <c r="E417" s="8">
        <v>5.1859999999999999</v>
      </c>
      <c r="F417" s="8">
        <f t="shared" si="29"/>
        <v>3.3159999999999998</v>
      </c>
      <c r="G417" s="43" t="s">
        <v>24</v>
      </c>
      <c r="H417" s="9" t="s">
        <v>282</v>
      </c>
      <c r="I417" s="9" t="s">
        <v>314</v>
      </c>
      <c r="J417" s="15" t="s">
        <v>448</v>
      </c>
      <c r="K417" s="14">
        <v>38</v>
      </c>
      <c r="L417" s="14">
        <v>60</v>
      </c>
      <c r="M417" s="14">
        <v>0</v>
      </c>
      <c r="N417" s="14">
        <v>1</v>
      </c>
      <c r="O417" s="14">
        <v>0</v>
      </c>
      <c r="P417" s="46">
        <v>0</v>
      </c>
      <c r="Q417" s="11">
        <v>18</v>
      </c>
      <c r="R417" s="25"/>
      <c r="S417" s="45" t="s">
        <v>489</v>
      </c>
      <c r="T417" s="45" t="s">
        <v>489</v>
      </c>
      <c r="U417" s="9" t="s">
        <v>489</v>
      </c>
      <c r="V417" s="15" t="s">
        <v>525</v>
      </c>
      <c r="W417" s="28" t="s">
        <v>752</v>
      </c>
      <c r="X417" s="9"/>
      <c r="Y417" s="107" t="b">
        <f t="shared" si="25"/>
        <v>0</v>
      </c>
      <c r="Z417" s="106">
        <f t="shared" si="26"/>
        <v>18</v>
      </c>
      <c r="AA417" s="105"/>
      <c r="AB417" s="81"/>
      <c r="AC417" s="81"/>
      <c r="AD417" s="14"/>
      <c r="AE417" s="14"/>
      <c r="AF417" s="13"/>
    </row>
    <row r="418" spans="1:32" s="10" customFormat="1" ht="57.6" x14ac:dyDescent="0.3">
      <c r="A418" s="14">
        <v>414</v>
      </c>
      <c r="B418" s="8">
        <v>14200</v>
      </c>
      <c r="C418" s="9" t="s">
        <v>250</v>
      </c>
      <c r="D418" s="8">
        <v>4.9400000000000004</v>
      </c>
      <c r="E418" s="8">
        <v>10.662000000000001</v>
      </c>
      <c r="F418" s="8">
        <f t="shared" si="29"/>
        <v>5.7220000000000004</v>
      </c>
      <c r="G418" s="43" t="s">
        <v>24</v>
      </c>
      <c r="H418" s="9" t="s">
        <v>282</v>
      </c>
      <c r="I418" s="9" t="s">
        <v>358</v>
      </c>
      <c r="J418" s="34" t="s">
        <v>474</v>
      </c>
      <c r="K418" s="14">
        <v>25</v>
      </c>
      <c r="L418" s="14">
        <v>100</v>
      </c>
      <c r="M418" s="14">
        <v>0</v>
      </c>
      <c r="N418" s="14">
        <v>2</v>
      </c>
      <c r="O418" s="14">
        <v>0</v>
      </c>
      <c r="P418" s="14">
        <v>0</v>
      </c>
      <c r="Q418" s="11">
        <v>18</v>
      </c>
      <c r="R418" s="25"/>
      <c r="S418" s="34" t="s">
        <v>492</v>
      </c>
      <c r="T418" s="34" t="s">
        <v>482</v>
      </c>
      <c r="U418" s="9" t="s">
        <v>879</v>
      </c>
      <c r="V418" s="15" t="s">
        <v>525</v>
      </c>
      <c r="W418" s="28" t="s">
        <v>640</v>
      </c>
      <c r="X418" s="9"/>
      <c r="Y418" s="107">
        <f t="shared" si="25"/>
        <v>0</v>
      </c>
      <c r="Z418" s="106">
        <f t="shared" si="26"/>
        <v>18</v>
      </c>
      <c r="AA418" s="105"/>
      <c r="AB418" s="81"/>
      <c r="AC418" s="81">
        <v>1</v>
      </c>
      <c r="AD418" s="14"/>
      <c r="AE418" s="14"/>
      <c r="AF418" s="13"/>
    </row>
    <row r="419" spans="1:32" s="10" customFormat="1" ht="28.8" x14ac:dyDescent="0.3">
      <c r="A419" s="14">
        <v>415</v>
      </c>
      <c r="B419" s="8">
        <v>14216</v>
      </c>
      <c r="C419" s="9" t="s">
        <v>251</v>
      </c>
      <c r="D419" s="8">
        <v>0</v>
      </c>
      <c r="E419" s="8">
        <v>1.155</v>
      </c>
      <c r="F419" s="8">
        <f t="shared" si="29"/>
        <v>1.155</v>
      </c>
      <c r="G419" s="43" t="s">
        <v>24</v>
      </c>
      <c r="H419" s="9" t="s">
        <v>282</v>
      </c>
      <c r="I419" s="9" t="s">
        <v>335</v>
      </c>
      <c r="J419" s="34" t="s">
        <v>475</v>
      </c>
      <c r="K419" s="14">
        <v>19</v>
      </c>
      <c r="L419" s="14">
        <v>20</v>
      </c>
      <c r="M419" s="14">
        <v>0</v>
      </c>
      <c r="N419" s="14">
        <v>0</v>
      </c>
      <c r="O419" s="14">
        <v>0</v>
      </c>
      <c r="P419" s="14">
        <v>10</v>
      </c>
      <c r="Q419" s="11">
        <v>18</v>
      </c>
      <c r="R419" s="25"/>
      <c r="S419" s="32" t="s">
        <v>480</v>
      </c>
      <c r="T419" s="15" t="s">
        <v>482</v>
      </c>
      <c r="U419" s="9" t="s">
        <v>489</v>
      </c>
      <c r="V419" s="15" t="s">
        <v>628</v>
      </c>
      <c r="W419" s="28" t="s">
        <v>753</v>
      </c>
      <c r="X419" s="9"/>
      <c r="Y419" s="107">
        <f t="shared" si="25"/>
        <v>10</v>
      </c>
      <c r="Z419" s="106">
        <f t="shared" si="26"/>
        <v>18</v>
      </c>
      <c r="AA419" s="105"/>
      <c r="AB419" s="81">
        <v>1</v>
      </c>
      <c r="AC419" s="81"/>
      <c r="AD419" s="14"/>
      <c r="AE419" s="14"/>
      <c r="AF419" s="13"/>
    </row>
    <row r="420" spans="1:32" s="10" customFormat="1" ht="28.8" x14ac:dyDescent="0.3">
      <c r="A420" s="14">
        <v>416</v>
      </c>
      <c r="B420" s="8">
        <v>18212</v>
      </c>
      <c r="C420" s="9" t="s">
        <v>252</v>
      </c>
      <c r="D420" s="8">
        <v>0.36499999999999999</v>
      </c>
      <c r="E420" s="8">
        <v>0.41199999999999998</v>
      </c>
      <c r="F420" s="8">
        <f t="shared" si="29"/>
        <v>4.6999999999999986E-2</v>
      </c>
      <c r="G420" s="43" t="s">
        <v>24</v>
      </c>
      <c r="H420" s="9" t="s">
        <v>280</v>
      </c>
      <c r="I420" s="9" t="s">
        <v>309</v>
      </c>
      <c r="J420" s="15" t="s">
        <v>394</v>
      </c>
      <c r="K420" s="14">
        <v>45</v>
      </c>
      <c r="L420" s="14">
        <v>47</v>
      </c>
      <c r="M420" s="14">
        <v>0</v>
      </c>
      <c r="N420" s="14">
        <v>0</v>
      </c>
      <c r="O420" s="14">
        <v>0</v>
      </c>
      <c r="P420" s="46">
        <v>0</v>
      </c>
      <c r="Q420" s="11">
        <v>18</v>
      </c>
      <c r="R420" s="25"/>
      <c r="S420" s="45" t="s">
        <v>489</v>
      </c>
      <c r="T420" s="45" t="s">
        <v>489</v>
      </c>
      <c r="U420" s="9" t="s">
        <v>489</v>
      </c>
      <c r="V420" s="15" t="s">
        <v>498</v>
      </c>
      <c r="W420" s="28" t="s">
        <v>479</v>
      </c>
      <c r="X420" s="9"/>
      <c r="Y420" s="107" t="b">
        <f t="shared" si="25"/>
        <v>0</v>
      </c>
      <c r="Z420" s="106">
        <f t="shared" si="26"/>
        <v>18</v>
      </c>
      <c r="AA420" s="105"/>
      <c r="AB420" s="81"/>
      <c r="AC420" s="81"/>
      <c r="AD420" s="14"/>
      <c r="AE420" s="14"/>
      <c r="AF420" s="13"/>
    </row>
    <row r="421" spans="1:32" s="10" customFormat="1" ht="57.6" x14ac:dyDescent="0.3">
      <c r="A421" s="14">
        <v>417</v>
      </c>
      <c r="B421" s="8">
        <v>18284</v>
      </c>
      <c r="C421" s="9" t="s">
        <v>253</v>
      </c>
      <c r="D421" s="8">
        <v>4.4999999999999998E-2</v>
      </c>
      <c r="E421" s="8">
        <v>7.3650000000000002</v>
      </c>
      <c r="F421" s="8">
        <f t="shared" si="29"/>
        <v>7.32</v>
      </c>
      <c r="G421" s="43" t="s">
        <v>24</v>
      </c>
      <c r="H421" s="9" t="s">
        <v>299</v>
      </c>
      <c r="I421" s="9" t="s">
        <v>359</v>
      </c>
      <c r="J421" s="34" t="s">
        <v>476</v>
      </c>
      <c r="K421" s="14">
        <v>21</v>
      </c>
      <c r="L421" s="14">
        <v>7</v>
      </c>
      <c r="M421" s="14">
        <v>44</v>
      </c>
      <c r="N421" s="14">
        <v>8</v>
      </c>
      <c r="O421" s="14">
        <v>1</v>
      </c>
      <c r="P421" s="14">
        <v>0</v>
      </c>
      <c r="Q421" s="11">
        <v>18</v>
      </c>
      <c r="R421" s="25"/>
      <c r="S421" s="34" t="s">
        <v>492</v>
      </c>
      <c r="T421" s="34" t="s">
        <v>482</v>
      </c>
      <c r="U421" s="9" t="s">
        <v>880</v>
      </c>
      <c r="V421" s="15" t="s">
        <v>629</v>
      </c>
      <c r="W421" s="28" t="s">
        <v>754</v>
      </c>
      <c r="X421" s="9"/>
      <c r="Y421" s="107">
        <f t="shared" si="25"/>
        <v>0</v>
      </c>
      <c r="Z421" s="106">
        <f t="shared" si="26"/>
        <v>18</v>
      </c>
      <c r="AA421" s="105"/>
      <c r="AB421" s="81"/>
      <c r="AC421" s="81">
        <v>1</v>
      </c>
      <c r="AD421" s="14"/>
      <c r="AE421" s="14"/>
      <c r="AF421" s="13"/>
    </row>
    <row r="422" spans="1:32" s="10" customFormat="1" ht="28.8" x14ac:dyDescent="0.3">
      <c r="A422" s="14">
        <v>418</v>
      </c>
      <c r="B422" s="8">
        <v>13208</v>
      </c>
      <c r="C422" s="9" t="s">
        <v>254</v>
      </c>
      <c r="D422" s="8">
        <v>9.2999999999999999E-2</v>
      </c>
      <c r="E422" s="8">
        <v>2.8250000000000002</v>
      </c>
      <c r="F422" s="8">
        <f t="shared" si="29"/>
        <v>2.7320000000000002</v>
      </c>
      <c r="G422" s="36" t="s">
        <v>44</v>
      </c>
      <c r="H422" s="9" t="s">
        <v>284</v>
      </c>
      <c r="I422" s="9" t="s">
        <v>329</v>
      </c>
      <c r="J422" s="14" t="s">
        <v>383</v>
      </c>
      <c r="K422" s="14">
        <v>28</v>
      </c>
      <c r="L422" s="14">
        <v>7</v>
      </c>
      <c r="M422" s="14">
        <v>0</v>
      </c>
      <c r="N422" s="14">
        <v>14</v>
      </c>
      <c r="O422" s="14">
        <v>23</v>
      </c>
      <c r="P422" s="46">
        <v>0</v>
      </c>
      <c r="Q422" s="11">
        <v>17</v>
      </c>
      <c r="R422" s="25"/>
      <c r="S422" s="45" t="s">
        <v>489</v>
      </c>
      <c r="T422" s="45" t="s">
        <v>489</v>
      </c>
      <c r="U422" s="9" t="s">
        <v>881</v>
      </c>
      <c r="V422" s="15" t="s">
        <v>509</v>
      </c>
      <c r="W422" s="28" t="s">
        <v>650</v>
      </c>
      <c r="X422" s="9"/>
      <c r="Y422" s="107" t="b">
        <f t="shared" si="25"/>
        <v>0</v>
      </c>
      <c r="Z422" s="106">
        <f t="shared" si="26"/>
        <v>17</v>
      </c>
      <c r="AA422" s="105"/>
      <c r="AB422" s="81"/>
      <c r="AC422" s="81"/>
      <c r="AD422" s="14"/>
      <c r="AE422" s="14"/>
      <c r="AF422" s="13"/>
    </row>
    <row r="423" spans="1:32" s="10" customFormat="1" ht="28.8" x14ac:dyDescent="0.3">
      <c r="A423" s="14">
        <v>419</v>
      </c>
      <c r="B423" s="8">
        <v>16189</v>
      </c>
      <c r="C423" s="9" t="s">
        <v>1228</v>
      </c>
      <c r="D423" s="8">
        <v>2.1999999999999999E-2</v>
      </c>
      <c r="E423" s="8">
        <v>1.0880000000000001</v>
      </c>
      <c r="F423" s="8">
        <f t="shared" si="29"/>
        <v>1.0660000000000001</v>
      </c>
      <c r="G423" s="38" t="s">
        <v>901</v>
      </c>
      <c r="H423" s="8" t="s">
        <v>902</v>
      </c>
      <c r="I423" s="9" t="s">
        <v>923</v>
      </c>
      <c r="J423" s="48" t="s">
        <v>463</v>
      </c>
      <c r="K423" s="14">
        <v>24</v>
      </c>
      <c r="L423" s="14">
        <v>53</v>
      </c>
      <c r="M423" s="14">
        <v>0</v>
      </c>
      <c r="N423" s="14">
        <v>18</v>
      </c>
      <c r="O423" s="14">
        <v>3</v>
      </c>
      <c r="P423" s="14">
        <v>0</v>
      </c>
      <c r="Q423" s="11">
        <v>17</v>
      </c>
      <c r="R423" s="25"/>
      <c r="S423" s="34" t="s">
        <v>492</v>
      </c>
      <c r="T423" s="34" t="s">
        <v>482</v>
      </c>
      <c r="U423" s="9" t="s">
        <v>832</v>
      </c>
      <c r="V423" s="15" t="s">
        <v>1229</v>
      </c>
      <c r="W423" s="28" t="s">
        <v>1079</v>
      </c>
      <c r="X423" s="9"/>
      <c r="Y423" s="107">
        <f t="shared" si="25"/>
        <v>0</v>
      </c>
      <c r="Z423" s="106">
        <f t="shared" si="26"/>
        <v>17</v>
      </c>
      <c r="AA423" s="105"/>
      <c r="AB423" s="81"/>
      <c r="AC423" s="81">
        <v>1</v>
      </c>
      <c r="AD423" s="14"/>
      <c r="AE423" s="14"/>
      <c r="AF423" s="13"/>
    </row>
    <row r="424" spans="1:32" s="10" customFormat="1" ht="28.8" x14ac:dyDescent="0.3">
      <c r="A424" s="14">
        <v>420</v>
      </c>
      <c r="B424" s="8">
        <v>18129</v>
      </c>
      <c r="C424" s="9" t="s">
        <v>255</v>
      </c>
      <c r="D424" s="8">
        <v>0</v>
      </c>
      <c r="E424" s="8">
        <v>2.9350000000000001</v>
      </c>
      <c r="F424" s="8">
        <f t="shared" si="29"/>
        <v>2.9350000000000001</v>
      </c>
      <c r="G424" s="43" t="s">
        <v>24</v>
      </c>
      <c r="H424" s="9" t="s">
        <v>278</v>
      </c>
      <c r="I424" s="9" t="s">
        <v>305</v>
      </c>
      <c r="J424" s="15" t="s">
        <v>407</v>
      </c>
      <c r="K424" s="14">
        <v>26</v>
      </c>
      <c r="L424" s="14">
        <v>40</v>
      </c>
      <c r="M424" s="14">
        <v>0</v>
      </c>
      <c r="N424" s="14">
        <v>18</v>
      </c>
      <c r="O424" s="14">
        <v>9</v>
      </c>
      <c r="P424" s="46">
        <v>0</v>
      </c>
      <c r="Q424" s="11">
        <v>17</v>
      </c>
      <c r="R424" s="25"/>
      <c r="S424" s="45" t="s">
        <v>489</v>
      </c>
      <c r="T424" s="45" t="s">
        <v>489</v>
      </c>
      <c r="U424" s="9" t="s">
        <v>882</v>
      </c>
      <c r="V424" s="15" t="s">
        <v>570</v>
      </c>
      <c r="W424" s="28" t="s">
        <v>658</v>
      </c>
      <c r="X424" s="9"/>
      <c r="Y424" s="107" t="b">
        <f t="shared" si="25"/>
        <v>0</v>
      </c>
      <c r="Z424" s="106">
        <f t="shared" si="26"/>
        <v>17</v>
      </c>
      <c r="AA424" s="105"/>
      <c r="AB424" s="81"/>
      <c r="AC424" s="81"/>
      <c r="AD424" s="14"/>
      <c r="AE424" s="14"/>
      <c r="AF424" s="13"/>
    </row>
    <row r="425" spans="1:32" s="10" customFormat="1" ht="57.6" x14ac:dyDescent="0.3">
      <c r="A425" s="14">
        <v>421</v>
      </c>
      <c r="B425" s="8">
        <v>18186</v>
      </c>
      <c r="C425" s="9" t="s">
        <v>45</v>
      </c>
      <c r="D425" s="8">
        <v>9.1379999999999999</v>
      </c>
      <c r="E425" s="8">
        <v>14.372</v>
      </c>
      <c r="F425" s="8">
        <f t="shared" si="29"/>
        <v>5.234</v>
      </c>
      <c r="G425" s="43" t="s">
        <v>24</v>
      </c>
      <c r="H425" s="9" t="s">
        <v>278</v>
      </c>
      <c r="I425" s="9" t="s">
        <v>360</v>
      </c>
      <c r="J425" s="15" t="s">
        <v>384</v>
      </c>
      <c r="K425" s="14">
        <v>35</v>
      </c>
      <c r="L425" s="14">
        <v>47</v>
      </c>
      <c r="M425" s="14">
        <v>0</v>
      </c>
      <c r="N425" s="14">
        <v>7</v>
      </c>
      <c r="O425" s="14">
        <v>2</v>
      </c>
      <c r="P425" s="14">
        <v>0</v>
      </c>
      <c r="Q425" s="11">
        <v>17</v>
      </c>
      <c r="R425" s="25"/>
      <c r="S425" s="32" t="s">
        <v>492</v>
      </c>
      <c r="T425" s="15" t="s">
        <v>482</v>
      </c>
      <c r="U425" s="9" t="s">
        <v>875</v>
      </c>
      <c r="V425" s="15" t="s">
        <v>498</v>
      </c>
      <c r="W425" s="28" t="s">
        <v>654</v>
      </c>
      <c r="X425" s="9"/>
      <c r="Y425" s="107">
        <f t="shared" si="25"/>
        <v>0</v>
      </c>
      <c r="Z425" s="106">
        <f t="shared" si="26"/>
        <v>17</v>
      </c>
      <c r="AA425" s="105"/>
      <c r="AB425" s="81"/>
      <c r="AC425" s="81">
        <v>1</v>
      </c>
      <c r="AD425" s="14"/>
      <c r="AE425" s="14"/>
      <c r="AF425" s="13"/>
    </row>
    <row r="426" spans="1:32" s="10" customFormat="1" ht="100.8" x14ac:dyDescent="0.3">
      <c r="A426" s="14">
        <v>422</v>
      </c>
      <c r="B426" s="8">
        <v>25125</v>
      </c>
      <c r="C426" s="9" t="s">
        <v>256</v>
      </c>
      <c r="D426" s="8">
        <v>0</v>
      </c>
      <c r="E426" s="8">
        <v>3.1440000000000001</v>
      </c>
      <c r="F426" s="8">
        <f t="shared" si="29"/>
        <v>3.1440000000000001</v>
      </c>
      <c r="G426" s="43" t="s">
        <v>24</v>
      </c>
      <c r="H426" s="9" t="s">
        <v>280</v>
      </c>
      <c r="I426" s="9" t="s">
        <v>309</v>
      </c>
      <c r="J426" s="45" t="s">
        <v>454</v>
      </c>
      <c r="K426" s="14">
        <v>10</v>
      </c>
      <c r="L426" s="14">
        <v>0</v>
      </c>
      <c r="M426" s="14">
        <v>55</v>
      </c>
      <c r="N426" s="14">
        <v>8</v>
      </c>
      <c r="O426" s="14">
        <v>9</v>
      </c>
      <c r="P426" s="14">
        <v>0</v>
      </c>
      <c r="Q426" s="11">
        <v>17</v>
      </c>
      <c r="R426" s="25"/>
      <c r="S426" s="34" t="s">
        <v>492</v>
      </c>
      <c r="T426" s="34" t="s">
        <v>482</v>
      </c>
      <c r="U426" s="9" t="s">
        <v>777</v>
      </c>
      <c r="V426" s="15" t="s">
        <v>489</v>
      </c>
      <c r="W426" s="28" t="s">
        <v>755</v>
      </c>
      <c r="X426" s="68" t="s">
        <v>1406</v>
      </c>
      <c r="Y426" s="107">
        <f t="shared" si="25"/>
        <v>0</v>
      </c>
      <c r="Z426" s="106">
        <f t="shared" si="26"/>
        <v>17</v>
      </c>
      <c r="AA426" s="105"/>
      <c r="AB426" s="81"/>
      <c r="AC426" s="81">
        <v>1</v>
      </c>
      <c r="AD426" s="14"/>
      <c r="AE426" s="14"/>
      <c r="AF426" s="13"/>
    </row>
    <row r="427" spans="1:32" s="10" customFormat="1" ht="57.6" x14ac:dyDescent="0.3">
      <c r="A427" s="14">
        <v>423</v>
      </c>
      <c r="B427" s="8">
        <v>25217</v>
      </c>
      <c r="C427" s="9" t="s">
        <v>257</v>
      </c>
      <c r="D427" s="8">
        <v>0</v>
      </c>
      <c r="E427" s="8">
        <v>1.23</v>
      </c>
      <c r="F427" s="8">
        <f t="shared" si="29"/>
        <v>1.23</v>
      </c>
      <c r="G427" s="43" t="s">
        <v>24</v>
      </c>
      <c r="H427" s="9" t="s">
        <v>280</v>
      </c>
      <c r="I427" s="9" t="s">
        <v>304</v>
      </c>
      <c r="J427" s="15" t="s">
        <v>407</v>
      </c>
      <c r="K427" s="14">
        <v>26</v>
      </c>
      <c r="L427" s="14">
        <v>20</v>
      </c>
      <c r="M427" s="14">
        <v>0</v>
      </c>
      <c r="N427" s="14">
        <v>31</v>
      </c>
      <c r="O427" s="14">
        <v>6</v>
      </c>
      <c r="P427" s="46">
        <v>0</v>
      </c>
      <c r="Q427" s="11">
        <v>17</v>
      </c>
      <c r="R427" s="25"/>
      <c r="S427" s="45" t="s">
        <v>489</v>
      </c>
      <c r="T427" s="45" t="s">
        <v>489</v>
      </c>
      <c r="U427" s="9" t="s">
        <v>874</v>
      </c>
      <c r="V427" s="15" t="s">
        <v>630</v>
      </c>
      <c r="W427" s="28" t="s">
        <v>756</v>
      </c>
      <c r="X427" s="9"/>
      <c r="Y427" s="107" t="b">
        <f t="shared" si="25"/>
        <v>0</v>
      </c>
      <c r="Z427" s="106">
        <f t="shared" si="26"/>
        <v>17</v>
      </c>
      <c r="AA427" s="105"/>
      <c r="AB427" s="81"/>
      <c r="AC427" s="81"/>
      <c r="AD427" s="14"/>
      <c r="AE427" s="14"/>
      <c r="AF427" s="13"/>
    </row>
    <row r="428" spans="1:32" s="10" customFormat="1" ht="28.8" x14ac:dyDescent="0.3">
      <c r="A428" s="14">
        <v>424</v>
      </c>
      <c r="B428" s="8">
        <v>12119</v>
      </c>
      <c r="C428" s="9" t="s">
        <v>1230</v>
      </c>
      <c r="D428" s="8">
        <v>0.188</v>
      </c>
      <c r="E428" s="8">
        <v>2.8980000000000001</v>
      </c>
      <c r="F428" s="8">
        <f t="shared" si="29"/>
        <v>2.71</v>
      </c>
      <c r="G428" s="38" t="s">
        <v>901</v>
      </c>
      <c r="H428" s="8" t="s">
        <v>1009</v>
      </c>
      <c r="I428" s="9" t="s">
        <v>1010</v>
      </c>
      <c r="J428" s="48" t="s">
        <v>463</v>
      </c>
      <c r="K428" s="14">
        <v>24</v>
      </c>
      <c r="L428" s="14">
        <v>40</v>
      </c>
      <c r="M428" s="14">
        <v>0</v>
      </c>
      <c r="N428" s="14">
        <v>17</v>
      </c>
      <c r="O428" s="14">
        <v>6</v>
      </c>
      <c r="P428" s="14">
        <v>0</v>
      </c>
      <c r="Q428" s="11">
        <v>16</v>
      </c>
      <c r="R428" s="25"/>
      <c r="S428" s="34" t="s">
        <v>492</v>
      </c>
      <c r="T428" s="34" t="s">
        <v>482</v>
      </c>
      <c r="U428" s="9" t="s">
        <v>822</v>
      </c>
      <c r="V428" s="15" t="s">
        <v>489</v>
      </c>
      <c r="W428" s="28" t="s">
        <v>640</v>
      </c>
      <c r="X428" s="9"/>
      <c r="Y428" s="107">
        <f t="shared" si="25"/>
        <v>0</v>
      </c>
      <c r="Z428" s="106">
        <f t="shared" si="26"/>
        <v>16</v>
      </c>
      <c r="AA428" s="105"/>
      <c r="AB428" s="81"/>
      <c r="AC428" s="81">
        <v>1</v>
      </c>
      <c r="AD428" s="14"/>
      <c r="AE428" s="14"/>
      <c r="AF428" s="13"/>
    </row>
    <row r="429" spans="1:32" s="10" customFormat="1" ht="28.8" x14ac:dyDescent="0.3">
      <c r="A429" s="14">
        <v>425</v>
      </c>
      <c r="B429" s="8">
        <v>12153</v>
      </c>
      <c r="C429" s="9" t="s">
        <v>1231</v>
      </c>
      <c r="D429" s="8">
        <v>3.4000000000000002E-2</v>
      </c>
      <c r="E429" s="8">
        <v>0.82299999999999995</v>
      </c>
      <c r="F429" s="8">
        <f t="shared" si="29"/>
        <v>0.78899999999999992</v>
      </c>
      <c r="G429" s="38" t="s">
        <v>901</v>
      </c>
      <c r="H429" s="8" t="s">
        <v>1009</v>
      </c>
      <c r="I429" s="9" t="s">
        <v>1010</v>
      </c>
      <c r="J429" s="8" t="s">
        <v>387</v>
      </c>
      <c r="K429" s="14">
        <v>26</v>
      </c>
      <c r="L429" s="14">
        <v>13</v>
      </c>
      <c r="M429" s="14">
        <v>0</v>
      </c>
      <c r="N429" s="14">
        <v>35</v>
      </c>
      <c r="O429" s="14">
        <v>0</v>
      </c>
      <c r="P429" s="46">
        <v>0</v>
      </c>
      <c r="Q429" s="11">
        <v>16</v>
      </c>
      <c r="R429" s="25"/>
      <c r="S429" s="45" t="s">
        <v>489</v>
      </c>
      <c r="T429" s="45" t="s">
        <v>489</v>
      </c>
      <c r="U429" s="9" t="s">
        <v>773</v>
      </c>
      <c r="V429" s="15" t="s">
        <v>1232</v>
      </c>
      <c r="W429" s="28" t="s">
        <v>653</v>
      </c>
      <c r="X429" s="9"/>
      <c r="Y429" s="107" t="b">
        <f t="shared" si="25"/>
        <v>0</v>
      </c>
      <c r="Z429" s="106">
        <f t="shared" si="26"/>
        <v>16</v>
      </c>
      <c r="AA429" s="105"/>
      <c r="AB429" s="81"/>
      <c r="AC429" s="81"/>
      <c r="AD429" s="14"/>
      <c r="AE429" s="14"/>
      <c r="AF429" s="13"/>
    </row>
    <row r="430" spans="1:32" s="10" customFormat="1" ht="28.8" x14ac:dyDescent="0.3">
      <c r="A430" s="14">
        <v>426</v>
      </c>
      <c r="B430" s="8">
        <v>13167</v>
      </c>
      <c r="C430" s="9" t="s">
        <v>179</v>
      </c>
      <c r="D430" s="8">
        <v>4.2880000000000003</v>
      </c>
      <c r="E430" s="8">
        <v>8.8780000000000001</v>
      </c>
      <c r="F430" s="8">
        <f t="shared" si="29"/>
        <v>4.59</v>
      </c>
      <c r="G430" s="43" t="s">
        <v>24</v>
      </c>
      <c r="H430" s="9" t="s">
        <v>282</v>
      </c>
      <c r="I430" s="9" t="s">
        <v>335</v>
      </c>
      <c r="J430" s="15" t="s">
        <v>433</v>
      </c>
      <c r="K430" s="14">
        <v>26</v>
      </c>
      <c r="L430" s="14">
        <v>33</v>
      </c>
      <c r="M430" s="14">
        <v>0</v>
      </c>
      <c r="N430" s="14">
        <v>24</v>
      </c>
      <c r="O430" s="14">
        <v>1</v>
      </c>
      <c r="P430" s="46">
        <v>0</v>
      </c>
      <c r="Q430" s="11">
        <v>16</v>
      </c>
      <c r="R430" s="25"/>
      <c r="S430" s="45" t="s">
        <v>489</v>
      </c>
      <c r="T430" s="45" t="s">
        <v>489</v>
      </c>
      <c r="U430" s="9" t="s">
        <v>883</v>
      </c>
      <c r="V430" s="15" t="s">
        <v>591</v>
      </c>
      <c r="W430" s="28" t="s">
        <v>757</v>
      </c>
      <c r="X430" s="9"/>
      <c r="Y430" s="107" t="b">
        <f t="shared" si="25"/>
        <v>0</v>
      </c>
      <c r="Z430" s="106">
        <f t="shared" si="26"/>
        <v>16</v>
      </c>
      <c r="AA430" s="105"/>
      <c r="AB430" s="81"/>
      <c r="AC430" s="81"/>
      <c r="AD430" s="14"/>
      <c r="AE430" s="14"/>
      <c r="AF430" s="13"/>
    </row>
    <row r="431" spans="1:32" s="10" customFormat="1" ht="28.8" x14ac:dyDescent="0.3">
      <c r="A431" s="14">
        <v>427</v>
      </c>
      <c r="B431" s="8">
        <v>15142</v>
      </c>
      <c r="C431" s="9" t="s">
        <v>258</v>
      </c>
      <c r="D431" s="8">
        <v>4.6020000000000003</v>
      </c>
      <c r="E431" s="8">
        <v>7.5410000000000004</v>
      </c>
      <c r="F431" s="8">
        <f t="shared" si="29"/>
        <v>2.9390000000000001</v>
      </c>
      <c r="G431" s="37" t="s">
        <v>44</v>
      </c>
      <c r="H431" s="9" t="s">
        <v>283</v>
      </c>
      <c r="I431" s="9" t="s">
        <v>315</v>
      </c>
      <c r="J431" s="15" t="s">
        <v>373</v>
      </c>
      <c r="K431" s="14">
        <v>43</v>
      </c>
      <c r="L431" s="14">
        <v>20</v>
      </c>
      <c r="M431" s="14">
        <v>0</v>
      </c>
      <c r="N431" s="14">
        <v>4</v>
      </c>
      <c r="O431" s="14">
        <v>0</v>
      </c>
      <c r="P431" s="46">
        <v>0</v>
      </c>
      <c r="Q431" s="11">
        <v>16</v>
      </c>
      <c r="R431" s="25"/>
      <c r="S431" s="45" t="s">
        <v>489</v>
      </c>
      <c r="T431" s="45" t="s">
        <v>489</v>
      </c>
      <c r="U431" s="9" t="s">
        <v>783</v>
      </c>
      <c r="V431" s="15" t="s">
        <v>631</v>
      </c>
      <c r="W431" s="28" t="s">
        <v>758</v>
      </c>
      <c r="X431" s="9"/>
      <c r="Y431" s="107" t="b">
        <f t="shared" si="25"/>
        <v>0</v>
      </c>
      <c r="Z431" s="106">
        <f t="shared" si="26"/>
        <v>16</v>
      </c>
      <c r="AA431" s="105"/>
      <c r="AB431" s="81"/>
      <c r="AC431" s="81"/>
      <c r="AD431" s="14"/>
      <c r="AE431" s="14"/>
      <c r="AF431" s="13"/>
    </row>
    <row r="432" spans="1:32" s="10" customFormat="1" ht="57.6" x14ac:dyDescent="0.3">
      <c r="A432" s="14">
        <v>428</v>
      </c>
      <c r="B432" s="8">
        <v>15151</v>
      </c>
      <c r="C432" s="9" t="s">
        <v>259</v>
      </c>
      <c r="D432" s="8">
        <v>0.32</v>
      </c>
      <c r="E432" s="8">
        <v>3.5070000000000001</v>
      </c>
      <c r="F432" s="8">
        <f t="shared" si="29"/>
        <v>3.1870000000000003</v>
      </c>
      <c r="G432" s="37" t="s">
        <v>44</v>
      </c>
      <c r="H432" s="9" t="s">
        <v>300</v>
      </c>
      <c r="I432" s="9" t="s">
        <v>361</v>
      </c>
      <c r="J432" s="15" t="s">
        <v>419</v>
      </c>
      <c r="K432" s="14">
        <v>29</v>
      </c>
      <c r="L432" s="14">
        <v>36</v>
      </c>
      <c r="M432" s="14">
        <v>0</v>
      </c>
      <c r="N432" s="14">
        <v>17</v>
      </c>
      <c r="O432" s="14">
        <v>3</v>
      </c>
      <c r="P432" s="46">
        <v>0</v>
      </c>
      <c r="Q432" s="11">
        <v>16</v>
      </c>
      <c r="R432" s="25"/>
      <c r="S432" s="45" t="s">
        <v>489</v>
      </c>
      <c r="T432" s="45" t="s">
        <v>489</v>
      </c>
      <c r="U432" s="9" t="s">
        <v>884</v>
      </c>
      <c r="V432" s="15" t="s">
        <v>614</v>
      </c>
      <c r="W432" s="28" t="s">
        <v>640</v>
      </c>
      <c r="X432" s="9"/>
      <c r="Y432" s="107" t="b">
        <f t="shared" si="25"/>
        <v>0</v>
      </c>
      <c r="Z432" s="106">
        <f t="shared" si="26"/>
        <v>16</v>
      </c>
      <c r="AA432" s="105"/>
      <c r="AB432" s="81"/>
      <c r="AC432" s="81"/>
      <c r="AD432" s="14"/>
      <c r="AE432" s="14"/>
      <c r="AF432" s="13"/>
    </row>
    <row r="433" spans="1:32" s="10" customFormat="1" ht="43.2" x14ac:dyDescent="0.3">
      <c r="A433" s="14">
        <v>429</v>
      </c>
      <c r="B433" s="8">
        <v>19336</v>
      </c>
      <c r="C433" s="9" t="s">
        <v>1233</v>
      </c>
      <c r="D433" s="8">
        <v>0</v>
      </c>
      <c r="E433" s="8">
        <v>2.4510000000000001</v>
      </c>
      <c r="F433" s="8">
        <f t="shared" si="29"/>
        <v>2.4510000000000001</v>
      </c>
      <c r="G433" s="38" t="s">
        <v>901</v>
      </c>
      <c r="H433" s="8" t="s">
        <v>902</v>
      </c>
      <c r="I433" s="9" t="s">
        <v>1084</v>
      </c>
      <c r="J433" s="8" t="s">
        <v>407</v>
      </c>
      <c r="K433" s="14">
        <v>26</v>
      </c>
      <c r="L433" s="14">
        <v>40</v>
      </c>
      <c r="M433" s="14">
        <v>0</v>
      </c>
      <c r="N433" s="14">
        <v>13</v>
      </c>
      <c r="O433" s="14">
        <v>6</v>
      </c>
      <c r="P433" s="46">
        <v>0</v>
      </c>
      <c r="Q433" s="11">
        <v>16</v>
      </c>
      <c r="R433" s="25"/>
      <c r="S433" s="45" t="s">
        <v>489</v>
      </c>
      <c r="T433" s="45" t="s">
        <v>489</v>
      </c>
      <c r="U433" s="9" t="s">
        <v>1199</v>
      </c>
      <c r="V433" s="15" t="s">
        <v>498</v>
      </c>
      <c r="W433" s="28" t="s">
        <v>653</v>
      </c>
      <c r="X433" s="9"/>
      <c r="Y433" s="107" t="b">
        <f t="shared" si="25"/>
        <v>0</v>
      </c>
      <c r="Z433" s="106">
        <f t="shared" si="26"/>
        <v>16</v>
      </c>
      <c r="AA433" s="105"/>
      <c r="AB433" s="81"/>
      <c r="AC433" s="81"/>
      <c r="AD433" s="14"/>
      <c r="AE433" s="14"/>
      <c r="AF433" s="13"/>
    </row>
    <row r="434" spans="1:32" s="10" customFormat="1" ht="57.6" x14ac:dyDescent="0.3">
      <c r="A434" s="14">
        <v>430</v>
      </c>
      <c r="B434" s="8">
        <v>19337</v>
      </c>
      <c r="C434" s="9" t="s">
        <v>1234</v>
      </c>
      <c r="D434" s="8">
        <v>0.48</v>
      </c>
      <c r="E434" s="8">
        <v>22.361000000000001</v>
      </c>
      <c r="F434" s="8">
        <f t="shared" si="29"/>
        <v>21.881</v>
      </c>
      <c r="G434" s="38" t="s">
        <v>901</v>
      </c>
      <c r="H434" s="8" t="s">
        <v>902</v>
      </c>
      <c r="I434" s="9" t="s">
        <v>1235</v>
      </c>
      <c r="J434" s="8" t="s">
        <v>383</v>
      </c>
      <c r="K434" s="14">
        <v>28</v>
      </c>
      <c r="L434" s="14">
        <v>47</v>
      </c>
      <c r="M434" s="14">
        <v>0</v>
      </c>
      <c r="N434" s="14">
        <v>13</v>
      </c>
      <c r="O434" s="14">
        <v>1</v>
      </c>
      <c r="P434" s="46">
        <v>0</v>
      </c>
      <c r="Q434" s="11">
        <v>16</v>
      </c>
      <c r="R434" s="25"/>
      <c r="S434" s="45" t="s">
        <v>489</v>
      </c>
      <c r="T434" s="45" t="s">
        <v>489</v>
      </c>
      <c r="U434" s="9" t="s">
        <v>966</v>
      </c>
      <c r="V434" s="15" t="s">
        <v>500</v>
      </c>
      <c r="W434" s="28" t="s">
        <v>1236</v>
      </c>
      <c r="X434" s="41" t="s">
        <v>1237</v>
      </c>
      <c r="Y434" s="107" t="b">
        <f t="shared" si="25"/>
        <v>0</v>
      </c>
      <c r="Z434" s="106">
        <f t="shared" si="26"/>
        <v>16</v>
      </c>
      <c r="AA434" s="105"/>
      <c r="AB434" s="81"/>
      <c r="AC434" s="81"/>
      <c r="AD434" s="14"/>
      <c r="AE434" s="14"/>
      <c r="AF434" s="13"/>
    </row>
    <row r="435" spans="1:32" s="10" customFormat="1" ht="43.2" x14ac:dyDescent="0.3">
      <c r="A435" s="14">
        <v>431</v>
      </c>
      <c r="B435" s="8">
        <v>20186</v>
      </c>
      <c r="C435" s="9" t="s">
        <v>1121</v>
      </c>
      <c r="D435" s="8">
        <v>8.6829999999999998</v>
      </c>
      <c r="E435" s="8">
        <v>9.8249999999999993</v>
      </c>
      <c r="F435" s="8">
        <f t="shared" si="29"/>
        <v>1.1419999999999995</v>
      </c>
      <c r="G435" s="39" t="s">
        <v>918</v>
      </c>
      <c r="H435" s="8" t="s">
        <v>919</v>
      </c>
      <c r="I435" s="9" t="s">
        <v>928</v>
      </c>
      <c r="J435" s="9" t="s">
        <v>440</v>
      </c>
      <c r="K435" s="14">
        <v>33</v>
      </c>
      <c r="L435" s="14">
        <v>60</v>
      </c>
      <c r="M435" s="14">
        <v>0</v>
      </c>
      <c r="N435" s="14">
        <v>2</v>
      </c>
      <c r="O435" s="14">
        <v>0</v>
      </c>
      <c r="P435" s="14">
        <v>0</v>
      </c>
      <c r="Q435" s="11">
        <v>16</v>
      </c>
      <c r="R435" s="25"/>
      <c r="S435" s="32" t="s">
        <v>492</v>
      </c>
      <c r="T435" s="15" t="s">
        <v>482</v>
      </c>
      <c r="U435" s="9" t="s">
        <v>489</v>
      </c>
      <c r="V435" s="15" t="s">
        <v>498</v>
      </c>
      <c r="W435" s="28" t="s">
        <v>1238</v>
      </c>
      <c r="X435" s="9"/>
      <c r="Y435" s="107">
        <f t="shared" si="25"/>
        <v>0</v>
      </c>
      <c r="Z435" s="106">
        <f t="shared" si="26"/>
        <v>16</v>
      </c>
      <c r="AA435" s="105"/>
      <c r="AB435" s="81"/>
      <c r="AC435" s="81">
        <v>1</v>
      </c>
      <c r="AD435" s="14"/>
      <c r="AE435" s="14"/>
      <c r="AF435" s="13"/>
    </row>
    <row r="436" spans="1:32" s="10" customFormat="1" ht="28.8" x14ac:dyDescent="0.3">
      <c r="A436" s="14">
        <v>432</v>
      </c>
      <c r="B436" s="8">
        <v>25188</v>
      </c>
      <c r="C436" s="9" t="s">
        <v>260</v>
      </c>
      <c r="D436" s="8">
        <v>4.8479999999999999</v>
      </c>
      <c r="E436" s="8">
        <v>7.2030000000000003</v>
      </c>
      <c r="F436" s="8">
        <f t="shared" si="29"/>
        <v>2.3550000000000004</v>
      </c>
      <c r="G436" s="43" t="s">
        <v>24</v>
      </c>
      <c r="H436" s="9" t="s">
        <v>280</v>
      </c>
      <c r="I436" s="9" t="s">
        <v>304</v>
      </c>
      <c r="J436" s="14" t="s">
        <v>450</v>
      </c>
      <c r="K436" s="14">
        <v>37</v>
      </c>
      <c r="L436" s="14">
        <v>40</v>
      </c>
      <c r="M436" s="14">
        <v>0</v>
      </c>
      <c r="N436" s="14">
        <v>0</v>
      </c>
      <c r="O436" s="14">
        <v>3</v>
      </c>
      <c r="P436" s="46">
        <v>0</v>
      </c>
      <c r="Q436" s="11">
        <v>16</v>
      </c>
      <c r="R436" s="25"/>
      <c r="S436" s="45" t="s">
        <v>489</v>
      </c>
      <c r="T436" s="45" t="s">
        <v>489</v>
      </c>
      <c r="U436" s="9" t="s">
        <v>489</v>
      </c>
      <c r="V436" s="15" t="s">
        <v>498</v>
      </c>
      <c r="W436" s="28" t="s">
        <v>652</v>
      </c>
      <c r="X436" s="9"/>
      <c r="Y436" s="107" t="b">
        <f t="shared" si="25"/>
        <v>0</v>
      </c>
      <c r="Z436" s="106">
        <f t="shared" si="26"/>
        <v>16</v>
      </c>
      <c r="AA436" s="105"/>
      <c r="AB436" s="81"/>
      <c r="AC436" s="81"/>
      <c r="AD436" s="14"/>
      <c r="AE436" s="14"/>
      <c r="AF436" s="13"/>
    </row>
    <row r="437" spans="1:32" s="10" customFormat="1" ht="43.2" x14ac:dyDescent="0.3">
      <c r="A437" s="14">
        <v>432</v>
      </c>
      <c r="B437" s="8">
        <v>20200</v>
      </c>
      <c r="C437" s="9" t="s">
        <v>1418</v>
      </c>
      <c r="D437" s="8">
        <v>0.92300000000000004</v>
      </c>
      <c r="E437" s="8">
        <v>2.286</v>
      </c>
      <c r="F437" s="8">
        <v>3.3859999999999992</v>
      </c>
      <c r="G437" s="43" t="s">
        <v>918</v>
      </c>
      <c r="H437" s="9" t="s">
        <v>919</v>
      </c>
      <c r="I437" s="9" t="s">
        <v>1419</v>
      </c>
      <c r="J437" s="45" t="s">
        <v>1420</v>
      </c>
      <c r="K437" s="14">
        <v>26</v>
      </c>
      <c r="L437" s="14">
        <v>27</v>
      </c>
      <c r="M437" s="14">
        <v>0</v>
      </c>
      <c r="N437" s="14">
        <v>23</v>
      </c>
      <c r="O437" s="14">
        <v>6</v>
      </c>
      <c r="P437" s="14">
        <v>0</v>
      </c>
      <c r="Q437" s="11">
        <v>16</v>
      </c>
      <c r="R437" s="25"/>
      <c r="S437" s="34" t="s">
        <v>489</v>
      </c>
      <c r="T437" s="9" t="s">
        <v>489</v>
      </c>
      <c r="U437" s="15" t="s">
        <v>787</v>
      </c>
      <c r="V437" s="28" t="s">
        <v>1422</v>
      </c>
      <c r="W437" s="9" t="s">
        <v>649</v>
      </c>
      <c r="X437" s="68"/>
      <c r="Y437" s="107" t="b">
        <f t="shared" si="25"/>
        <v>0</v>
      </c>
      <c r="Z437" s="106">
        <f t="shared" si="26"/>
        <v>16</v>
      </c>
      <c r="AA437" s="105"/>
      <c r="AB437" s="81"/>
      <c r="AC437" s="81"/>
      <c r="AD437" s="14"/>
      <c r="AE437" s="14"/>
      <c r="AF437" s="13"/>
    </row>
    <row r="438" spans="1:32" s="10" customFormat="1" ht="43.2" x14ac:dyDescent="0.3">
      <c r="A438" s="14">
        <v>433</v>
      </c>
      <c r="B438" s="8">
        <v>16176</v>
      </c>
      <c r="C438" s="9" t="s">
        <v>1239</v>
      </c>
      <c r="D438" s="8">
        <v>1.7999999999999999E-2</v>
      </c>
      <c r="E438" s="8">
        <v>10.917</v>
      </c>
      <c r="F438" s="8">
        <f t="shared" ref="F438:F464" si="30">E438-D438</f>
        <v>10.898999999999999</v>
      </c>
      <c r="G438" s="38" t="s">
        <v>901</v>
      </c>
      <c r="H438" s="8" t="s">
        <v>902</v>
      </c>
      <c r="I438" s="9" t="s">
        <v>923</v>
      </c>
      <c r="J438" s="8" t="s">
        <v>382</v>
      </c>
      <c r="K438" s="14">
        <v>31</v>
      </c>
      <c r="L438" s="14">
        <v>33</v>
      </c>
      <c r="M438" s="14">
        <v>0</v>
      </c>
      <c r="N438" s="14">
        <v>11</v>
      </c>
      <c r="O438" s="14">
        <v>1</v>
      </c>
      <c r="P438" s="46">
        <v>0</v>
      </c>
      <c r="Q438" s="11">
        <v>15</v>
      </c>
      <c r="R438" s="25"/>
      <c r="S438" s="45" t="s">
        <v>489</v>
      </c>
      <c r="T438" s="45" t="s">
        <v>489</v>
      </c>
      <c r="U438" s="9" t="s">
        <v>810</v>
      </c>
      <c r="V438" s="15" t="s">
        <v>1240</v>
      </c>
      <c r="W438" s="28" t="s">
        <v>1241</v>
      </c>
      <c r="X438" s="9"/>
      <c r="Y438" s="107" t="b">
        <f t="shared" si="25"/>
        <v>0</v>
      </c>
      <c r="Z438" s="106">
        <f t="shared" si="26"/>
        <v>15</v>
      </c>
      <c r="AA438" s="105"/>
      <c r="AB438" s="81"/>
      <c r="AC438" s="81"/>
      <c r="AD438" s="14"/>
      <c r="AE438" s="14"/>
      <c r="AF438" s="13"/>
    </row>
    <row r="439" spans="1:32" s="10" customFormat="1" ht="86.4" x14ac:dyDescent="0.3">
      <c r="A439" s="14">
        <v>434</v>
      </c>
      <c r="B439" s="8">
        <v>20242</v>
      </c>
      <c r="C439" s="9" t="s">
        <v>1087</v>
      </c>
      <c r="D439" s="8">
        <v>5.6790000000000003</v>
      </c>
      <c r="E439" s="8">
        <v>8.875</v>
      </c>
      <c r="F439" s="8">
        <f t="shared" si="30"/>
        <v>3.1959999999999997</v>
      </c>
      <c r="G439" s="39" t="s">
        <v>918</v>
      </c>
      <c r="H439" s="8" t="s">
        <v>919</v>
      </c>
      <c r="I439" s="9" t="s">
        <v>1242</v>
      </c>
      <c r="J439" s="9" t="s">
        <v>380</v>
      </c>
      <c r="K439" s="14">
        <v>32</v>
      </c>
      <c r="L439" s="14">
        <v>40</v>
      </c>
      <c r="M439" s="14">
        <v>0</v>
      </c>
      <c r="N439" s="14">
        <v>6</v>
      </c>
      <c r="O439" s="14">
        <v>2</v>
      </c>
      <c r="P439" s="14">
        <v>0</v>
      </c>
      <c r="Q439" s="11">
        <v>15</v>
      </c>
      <c r="R439" s="25"/>
      <c r="S439" s="32" t="s">
        <v>492</v>
      </c>
      <c r="T439" s="15" t="s">
        <v>482</v>
      </c>
      <c r="U439" s="9" t="s">
        <v>839</v>
      </c>
      <c r="V439" s="15" t="s">
        <v>1243</v>
      </c>
      <c r="W439" s="28" t="s">
        <v>1244</v>
      </c>
      <c r="X439" s="9"/>
      <c r="Y439" s="107">
        <f t="shared" si="25"/>
        <v>0</v>
      </c>
      <c r="Z439" s="106">
        <f t="shared" si="26"/>
        <v>15</v>
      </c>
      <c r="AA439" s="105"/>
      <c r="AB439" s="81"/>
      <c r="AC439" s="81">
        <v>1</v>
      </c>
      <c r="AD439" s="14"/>
      <c r="AE439" s="14"/>
      <c r="AF439" s="13"/>
    </row>
    <row r="440" spans="1:32" s="10" customFormat="1" ht="28.8" x14ac:dyDescent="0.3">
      <c r="A440" s="14">
        <v>435</v>
      </c>
      <c r="B440" s="8">
        <v>24190</v>
      </c>
      <c r="C440" s="9" t="s">
        <v>1245</v>
      </c>
      <c r="D440" s="8">
        <v>1.1319999999999999</v>
      </c>
      <c r="E440" s="8">
        <v>3.492</v>
      </c>
      <c r="F440" s="8">
        <f t="shared" si="30"/>
        <v>2.3600000000000003</v>
      </c>
      <c r="G440" s="38" t="s">
        <v>901</v>
      </c>
      <c r="H440" s="8" t="s">
        <v>906</v>
      </c>
      <c r="I440" s="9" t="s">
        <v>997</v>
      </c>
      <c r="J440" s="8" t="s">
        <v>1246</v>
      </c>
      <c r="K440" s="14">
        <v>31</v>
      </c>
      <c r="L440" s="14">
        <v>31</v>
      </c>
      <c r="M440" s="14">
        <v>0</v>
      </c>
      <c r="N440" s="14">
        <v>7</v>
      </c>
      <c r="O440" s="14">
        <v>6</v>
      </c>
      <c r="P440" s="46">
        <v>0</v>
      </c>
      <c r="Q440" s="11">
        <v>15</v>
      </c>
      <c r="R440" s="25"/>
      <c r="S440" s="45" t="s">
        <v>489</v>
      </c>
      <c r="T440" s="45" t="s">
        <v>489</v>
      </c>
      <c r="U440" s="9" t="s">
        <v>793</v>
      </c>
      <c r="V440" s="15" t="s">
        <v>498</v>
      </c>
      <c r="W440" s="28" t="s">
        <v>640</v>
      </c>
      <c r="X440" s="9"/>
      <c r="Y440" s="107" t="b">
        <f t="shared" si="25"/>
        <v>0</v>
      </c>
      <c r="Z440" s="106">
        <f t="shared" si="26"/>
        <v>15</v>
      </c>
      <c r="AA440" s="105"/>
      <c r="AB440" s="81"/>
      <c r="AC440" s="81"/>
      <c r="AD440" s="14"/>
      <c r="AE440" s="14"/>
      <c r="AF440" s="13"/>
    </row>
    <row r="441" spans="1:32" s="10" customFormat="1" ht="57.6" x14ac:dyDescent="0.3">
      <c r="A441" s="14">
        <v>436</v>
      </c>
      <c r="B441" s="8">
        <v>13129</v>
      </c>
      <c r="C441" s="9" t="s">
        <v>261</v>
      </c>
      <c r="D441" s="8">
        <v>9.4190000000000005</v>
      </c>
      <c r="E441" s="8">
        <v>22.085000000000001</v>
      </c>
      <c r="F441" s="8">
        <f t="shared" si="30"/>
        <v>12.666</v>
      </c>
      <c r="G441" s="37" t="s">
        <v>44</v>
      </c>
      <c r="H441" s="9" t="s">
        <v>284</v>
      </c>
      <c r="I441" s="9" t="s">
        <v>362</v>
      </c>
      <c r="J441" s="15" t="s">
        <v>398</v>
      </c>
      <c r="K441" s="14">
        <v>35</v>
      </c>
      <c r="L441" s="14">
        <v>27</v>
      </c>
      <c r="M441" s="14">
        <v>0</v>
      </c>
      <c r="N441" s="14">
        <v>3</v>
      </c>
      <c r="O441" s="14">
        <v>0</v>
      </c>
      <c r="P441" s="46">
        <v>0</v>
      </c>
      <c r="Q441" s="11">
        <v>14</v>
      </c>
      <c r="R441" s="25"/>
      <c r="S441" s="45" t="s">
        <v>489</v>
      </c>
      <c r="T441" s="45" t="s">
        <v>489</v>
      </c>
      <c r="U441" s="9" t="s">
        <v>885</v>
      </c>
      <c r="V441" s="15" t="s">
        <v>632</v>
      </c>
      <c r="W441" s="28" t="s">
        <v>759</v>
      </c>
      <c r="X441" s="9"/>
      <c r="Y441" s="107" t="b">
        <f t="shared" si="25"/>
        <v>0</v>
      </c>
      <c r="Z441" s="106">
        <f t="shared" si="26"/>
        <v>14</v>
      </c>
      <c r="AA441" s="105"/>
      <c r="AB441" s="81"/>
      <c r="AC441" s="81"/>
      <c r="AD441" s="14"/>
      <c r="AE441" s="14"/>
      <c r="AF441" s="13"/>
    </row>
    <row r="442" spans="1:32" s="10" customFormat="1" ht="28.8" x14ac:dyDescent="0.3">
      <c r="A442" s="14">
        <v>437</v>
      </c>
      <c r="B442" s="8">
        <v>13181</v>
      </c>
      <c r="C442" s="9" t="s">
        <v>262</v>
      </c>
      <c r="D442" s="8">
        <v>0.182</v>
      </c>
      <c r="E442" s="8">
        <v>2.012</v>
      </c>
      <c r="F442" s="8">
        <f t="shared" si="30"/>
        <v>1.83</v>
      </c>
      <c r="G442" s="36" t="s">
        <v>44</v>
      </c>
      <c r="H442" s="9" t="s">
        <v>284</v>
      </c>
      <c r="I442" s="9" t="s">
        <v>329</v>
      </c>
      <c r="J442" s="14" t="s">
        <v>387</v>
      </c>
      <c r="K442" s="14">
        <v>26</v>
      </c>
      <c r="L442" s="14">
        <v>47</v>
      </c>
      <c r="M442" s="14">
        <v>0</v>
      </c>
      <c r="N442" s="14">
        <v>0</v>
      </c>
      <c r="O442" s="14">
        <v>5</v>
      </c>
      <c r="P442" s="46">
        <v>0</v>
      </c>
      <c r="Q442" s="11">
        <v>14</v>
      </c>
      <c r="R442" s="25"/>
      <c r="S442" s="45" t="s">
        <v>489</v>
      </c>
      <c r="T442" s="45" t="s">
        <v>489</v>
      </c>
      <c r="U442" s="9" t="s">
        <v>773</v>
      </c>
      <c r="V442" s="15" t="s">
        <v>498</v>
      </c>
      <c r="W442" s="28" t="s">
        <v>640</v>
      </c>
      <c r="X442" s="9"/>
      <c r="Y442" s="107" t="b">
        <f t="shared" si="25"/>
        <v>0</v>
      </c>
      <c r="Z442" s="106">
        <f t="shared" si="26"/>
        <v>14</v>
      </c>
      <c r="AA442" s="105"/>
      <c r="AB442" s="81"/>
      <c r="AC442" s="81"/>
      <c r="AD442" s="14"/>
      <c r="AE442" s="14"/>
      <c r="AF442" s="13"/>
    </row>
    <row r="443" spans="1:32" s="10" customFormat="1" ht="28.8" x14ac:dyDescent="0.3">
      <c r="A443" s="14">
        <v>438</v>
      </c>
      <c r="B443" s="8">
        <v>13181</v>
      </c>
      <c r="C443" s="9" t="s">
        <v>262</v>
      </c>
      <c r="D443" s="8">
        <v>3.089</v>
      </c>
      <c r="E443" s="8">
        <v>4.6319999999999997</v>
      </c>
      <c r="F443" s="8">
        <f t="shared" si="30"/>
        <v>1.5429999999999997</v>
      </c>
      <c r="G443" s="36" t="s">
        <v>44</v>
      </c>
      <c r="H443" s="9" t="s">
        <v>284</v>
      </c>
      <c r="I443" s="9" t="s">
        <v>329</v>
      </c>
      <c r="J443" s="15" t="s">
        <v>387</v>
      </c>
      <c r="K443" s="14">
        <v>26</v>
      </c>
      <c r="L443" s="14">
        <v>47</v>
      </c>
      <c r="M443" s="14">
        <v>0</v>
      </c>
      <c r="N443" s="14">
        <v>4</v>
      </c>
      <c r="O443" s="14">
        <v>2</v>
      </c>
      <c r="P443" s="46">
        <v>0</v>
      </c>
      <c r="Q443" s="11">
        <v>14</v>
      </c>
      <c r="R443" s="25"/>
      <c r="S443" s="45" t="s">
        <v>489</v>
      </c>
      <c r="T443" s="45" t="s">
        <v>489</v>
      </c>
      <c r="U443" s="9" t="s">
        <v>773</v>
      </c>
      <c r="V443" s="15" t="s">
        <v>509</v>
      </c>
      <c r="W443" s="28" t="s">
        <v>658</v>
      </c>
      <c r="X443" s="9"/>
      <c r="Y443" s="107" t="b">
        <f t="shared" si="25"/>
        <v>0</v>
      </c>
      <c r="Z443" s="106">
        <f t="shared" si="26"/>
        <v>14</v>
      </c>
      <c r="AA443" s="105"/>
      <c r="AB443" s="81"/>
      <c r="AC443" s="81"/>
      <c r="AD443" s="14"/>
      <c r="AE443" s="14"/>
      <c r="AF443" s="13"/>
    </row>
    <row r="444" spans="1:32" s="10" customFormat="1" ht="43.2" x14ac:dyDescent="0.3">
      <c r="A444" s="14">
        <v>439</v>
      </c>
      <c r="B444" s="8">
        <v>14201</v>
      </c>
      <c r="C444" s="9" t="s">
        <v>263</v>
      </c>
      <c r="D444" s="8">
        <v>1.5309999999999999</v>
      </c>
      <c r="E444" s="8">
        <v>4.4370000000000003</v>
      </c>
      <c r="F444" s="8">
        <f t="shared" si="30"/>
        <v>2.9060000000000006</v>
      </c>
      <c r="G444" s="43" t="s">
        <v>24</v>
      </c>
      <c r="H444" s="9" t="s">
        <v>281</v>
      </c>
      <c r="I444" s="9" t="s">
        <v>320</v>
      </c>
      <c r="J444" s="15" t="s">
        <v>407</v>
      </c>
      <c r="K444" s="14">
        <v>26</v>
      </c>
      <c r="L444" s="14">
        <v>40</v>
      </c>
      <c r="M444" s="14">
        <v>0</v>
      </c>
      <c r="N444" s="14">
        <v>12</v>
      </c>
      <c r="O444" s="14">
        <v>1</v>
      </c>
      <c r="P444" s="46">
        <v>0</v>
      </c>
      <c r="Q444" s="11">
        <v>14</v>
      </c>
      <c r="R444" s="25"/>
      <c r="S444" s="45" t="s">
        <v>489</v>
      </c>
      <c r="T444" s="45" t="s">
        <v>489</v>
      </c>
      <c r="U444" s="9" t="s">
        <v>772</v>
      </c>
      <c r="V444" s="15" t="s">
        <v>498</v>
      </c>
      <c r="W444" s="28" t="s">
        <v>675</v>
      </c>
      <c r="X444" s="9"/>
      <c r="Y444" s="107" t="b">
        <f t="shared" si="25"/>
        <v>0</v>
      </c>
      <c r="Z444" s="106">
        <f t="shared" si="26"/>
        <v>14</v>
      </c>
      <c r="AA444" s="105"/>
      <c r="AB444" s="81"/>
      <c r="AC444" s="81"/>
      <c r="AD444" s="14"/>
      <c r="AE444" s="14"/>
      <c r="AF444" s="13"/>
    </row>
    <row r="445" spans="1:32" s="10" customFormat="1" ht="28.8" x14ac:dyDescent="0.3">
      <c r="A445" s="14">
        <v>440</v>
      </c>
      <c r="B445" s="8">
        <v>15115</v>
      </c>
      <c r="C445" s="9" t="s">
        <v>264</v>
      </c>
      <c r="D445" s="8">
        <v>0</v>
      </c>
      <c r="E445" s="8">
        <v>3.72</v>
      </c>
      <c r="F445" s="8">
        <f t="shared" si="30"/>
        <v>3.72</v>
      </c>
      <c r="G445" s="37" t="s">
        <v>44</v>
      </c>
      <c r="H445" s="9" t="s">
        <v>283</v>
      </c>
      <c r="I445" s="9" t="s">
        <v>315</v>
      </c>
      <c r="J445" s="15" t="s">
        <v>384</v>
      </c>
      <c r="K445" s="14">
        <v>35</v>
      </c>
      <c r="L445" s="14">
        <v>27</v>
      </c>
      <c r="M445" s="14">
        <v>0</v>
      </c>
      <c r="N445" s="14">
        <v>1</v>
      </c>
      <c r="O445" s="14">
        <v>3</v>
      </c>
      <c r="P445" s="46">
        <v>0</v>
      </c>
      <c r="Q445" s="11">
        <v>14</v>
      </c>
      <c r="R445" s="25"/>
      <c r="S445" s="45" t="s">
        <v>489</v>
      </c>
      <c r="T445" s="45" t="s">
        <v>489</v>
      </c>
      <c r="U445" s="9" t="s">
        <v>489</v>
      </c>
      <c r="V445" s="15" t="s">
        <v>509</v>
      </c>
      <c r="W445" s="28" t="s">
        <v>760</v>
      </c>
      <c r="X445" s="9"/>
      <c r="Y445" s="107" t="b">
        <f t="shared" si="25"/>
        <v>0</v>
      </c>
      <c r="Z445" s="106">
        <f t="shared" si="26"/>
        <v>14</v>
      </c>
      <c r="AA445" s="105"/>
      <c r="AB445" s="81"/>
      <c r="AC445" s="81"/>
      <c r="AD445" s="14"/>
      <c r="AE445" s="14"/>
      <c r="AF445" s="13"/>
    </row>
    <row r="446" spans="1:32" s="10" customFormat="1" ht="57.6" x14ac:dyDescent="0.3">
      <c r="A446" s="14">
        <v>441</v>
      </c>
      <c r="B446" s="8">
        <v>18106</v>
      </c>
      <c r="C446" s="9" t="s">
        <v>243</v>
      </c>
      <c r="D446" s="8">
        <v>5.3049999999999997</v>
      </c>
      <c r="E446" s="8">
        <v>9.14</v>
      </c>
      <c r="F446" s="8">
        <f t="shared" si="30"/>
        <v>3.8350000000000009</v>
      </c>
      <c r="G446" s="43" t="s">
        <v>24</v>
      </c>
      <c r="H446" s="9" t="s">
        <v>280</v>
      </c>
      <c r="I446" s="9" t="s">
        <v>312</v>
      </c>
      <c r="J446" s="15" t="s">
        <v>401</v>
      </c>
      <c r="K446" s="14">
        <v>33</v>
      </c>
      <c r="L446" s="14">
        <v>27</v>
      </c>
      <c r="M446" s="14">
        <v>0</v>
      </c>
      <c r="N446" s="14">
        <v>5</v>
      </c>
      <c r="O446" s="14">
        <v>0</v>
      </c>
      <c r="P446" s="14">
        <v>0</v>
      </c>
      <c r="Q446" s="11">
        <v>14</v>
      </c>
      <c r="R446" s="25"/>
      <c r="S446" s="32" t="s">
        <v>492</v>
      </c>
      <c r="T446" s="15" t="s">
        <v>482</v>
      </c>
      <c r="U446" s="9" t="s">
        <v>823</v>
      </c>
      <c r="V446" s="15" t="s">
        <v>633</v>
      </c>
      <c r="W446" s="28" t="s">
        <v>653</v>
      </c>
      <c r="X446" s="9" t="s">
        <v>895</v>
      </c>
      <c r="Y446" s="107">
        <f t="shared" si="25"/>
        <v>0</v>
      </c>
      <c r="Z446" s="106">
        <f t="shared" si="26"/>
        <v>14</v>
      </c>
      <c r="AA446" s="105"/>
      <c r="AB446" s="81"/>
      <c r="AC446" s="81">
        <v>1</v>
      </c>
      <c r="AD446" s="14"/>
      <c r="AE446" s="14"/>
      <c r="AF446" s="13"/>
    </row>
    <row r="447" spans="1:32" s="10" customFormat="1" ht="86.4" x14ac:dyDescent="0.3">
      <c r="A447" s="14">
        <v>442</v>
      </c>
      <c r="B447" s="8">
        <v>18213</v>
      </c>
      <c r="C447" s="9" t="s">
        <v>265</v>
      </c>
      <c r="D447" s="8">
        <v>2.1999999999999999E-2</v>
      </c>
      <c r="E447" s="8">
        <v>3.786</v>
      </c>
      <c r="F447" s="8">
        <f t="shared" si="30"/>
        <v>3.7640000000000002</v>
      </c>
      <c r="G447" s="43" t="s">
        <v>24</v>
      </c>
      <c r="H447" s="9" t="s">
        <v>278</v>
      </c>
      <c r="I447" s="9" t="s">
        <v>305</v>
      </c>
      <c r="J447" s="34" t="s">
        <v>477</v>
      </c>
      <c r="K447" s="14">
        <v>16</v>
      </c>
      <c r="L447" s="14">
        <v>7</v>
      </c>
      <c r="M447" s="14">
        <v>0</v>
      </c>
      <c r="N447" s="14">
        <v>20</v>
      </c>
      <c r="O447" s="14">
        <v>21</v>
      </c>
      <c r="P447" s="14">
        <v>0</v>
      </c>
      <c r="Q447" s="11">
        <v>14</v>
      </c>
      <c r="R447" s="25"/>
      <c r="S447" s="34" t="s">
        <v>492</v>
      </c>
      <c r="T447" s="34" t="s">
        <v>482</v>
      </c>
      <c r="U447" s="9" t="s">
        <v>883</v>
      </c>
      <c r="V447" s="15" t="s">
        <v>498</v>
      </c>
      <c r="W447" s="28" t="s">
        <v>672</v>
      </c>
      <c r="X447" s="68" t="s">
        <v>1397</v>
      </c>
      <c r="Y447" s="107">
        <f t="shared" si="25"/>
        <v>0</v>
      </c>
      <c r="Z447" s="106">
        <f t="shared" si="26"/>
        <v>14</v>
      </c>
      <c r="AA447" s="105"/>
      <c r="AB447" s="81"/>
      <c r="AC447" s="81">
        <v>1</v>
      </c>
      <c r="AD447" s="14"/>
      <c r="AE447" s="14"/>
      <c r="AF447" s="13"/>
    </row>
    <row r="448" spans="1:32" s="10" customFormat="1" ht="43.2" x14ac:dyDescent="0.3">
      <c r="A448" s="14">
        <v>443</v>
      </c>
      <c r="B448" s="8">
        <v>19119</v>
      </c>
      <c r="C448" s="9" t="s">
        <v>1247</v>
      </c>
      <c r="D448" s="8">
        <v>0</v>
      </c>
      <c r="E448" s="8">
        <v>6.4249999999999998</v>
      </c>
      <c r="F448" s="8">
        <f t="shared" si="30"/>
        <v>6.4249999999999998</v>
      </c>
      <c r="G448" s="38" t="s">
        <v>901</v>
      </c>
      <c r="H448" s="8" t="s">
        <v>902</v>
      </c>
      <c r="I448" s="9" t="s">
        <v>913</v>
      </c>
      <c r="J448" s="8" t="s">
        <v>391</v>
      </c>
      <c r="K448" s="14">
        <v>28</v>
      </c>
      <c r="L448" s="14">
        <v>13</v>
      </c>
      <c r="M448" s="14">
        <v>0</v>
      </c>
      <c r="N448" s="14">
        <v>19</v>
      </c>
      <c r="O448" s="14">
        <v>2</v>
      </c>
      <c r="P448" s="46">
        <v>0</v>
      </c>
      <c r="Q448" s="11">
        <v>14</v>
      </c>
      <c r="R448" s="25"/>
      <c r="S448" s="45" t="s">
        <v>489</v>
      </c>
      <c r="T448" s="45" t="s">
        <v>489</v>
      </c>
      <c r="U448" s="9" t="s">
        <v>804</v>
      </c>
      <c r="V448" s="15" t="s">
        <v>498</v>
      </c>
      <c r="W448" s="28" t="s">
        <v>1248</v>
      </c>
      <c r="X448" s="9"/>
      <c r="Y448" s="107" t="b">
        <f t="shared" si="25"/>
        <v>0</v>
      </c>
      <c r="Z448" s="106">
        <f t="shared" si="26"/>
        <v>14</v>
      </c>
      <c r="AA448" s="105"/>
      <c r="AB448" s="81"/>
      <c r="AC448" s="81"/>
      <c r="AD448" s="14"/>
      <c r="AE448" s="14"/>
      <c r="AF448" s="13"/>
    </row>
    <row r="449" spans="1:32" s="10" customFormat="1" ht="72" x14ac:dyDescent="0.3">
      <c r="A449" s="14">
        <v>444</v>
      </c>
      <c r="B449" s="8">
        <v>21157</v>
      </c>
      <c r="C449" s="9" t="s">
        <v>1249</v>
      </c>
      <c r="D449" s="8">
        <v>8.4890000000000008</v>
      </c>
      <c r="E449" s="8">
        <v>15.387</v>
      </c>
      <c r="F449" s="8">
        <f t="shared" si="30"/>
        <v>6.8979999999999997</v>
      </c>
      <c r="G449" s="38" t="s">
        <v>901</v>
      </c>
      <c r="H449" s="8" t="s">
        <v>940</v>
      </c>
      <c r="I449" s="9" t="s">
        <v>941</v>
      </c>
      <c r="J449" s="8" t="s">
        <v>392</v>
      </c>
      <c r="K449" s="14">
        <v>30</v>
      </c>
      <c r="L449" s="14">
        <v>27</v>
      </c>
      <c r="M449" s="14">
        <v>0</v>
      </c>
      <c r="N449" s="14">
        <v>4</v>
      </c>
      <c r="O449" s="14">
        <v>7</v>
      </c>
      <c r="P449" s="46">
        <v>0</v>
      </c>
      <c r="Q449" s="11">
        <v>14</v>
      </c>
      <c r="R449" s="25"/>
      <c r="S449" s="45" t="s">
        <v>489</v>
      </c>
      <c r="T449" s="45" t="s">
        <v>489</v>
      </c>
      <c r="U449" s="9" t="s">
        <v>855</v>
      </c>
      <c r="V449" s="15" t="s">
        <v>509</v>
      </c>
      <c r="W449" s="28" t="s">
        <v>1250</v>
      </c>
      <c r="X449" s="9"/>
      <c r="Y449" s="107" t="b">
        <f t="shared" si="25"/>
        <v>0</v>
      </c>
      <c r="Z449" s="106">
        <f t="shared" si="26"/>
        <v>14</v>
      </c>
      <c r="AA449" s="105"/>
      <c r="AB449" s="81"/>
      <c r="AC449" s="81"/>
      <c r="AD449" s="14"/>
      <c r="AE449" s="14"/>
      <c r="AF449" s="13"/>
    </row>
    <row r="450" spans="1:32" s="10" customFormat="1" ht="43.2" x14ac:dyDescent="0.3">
      <c r="A450" s="14">
        <v>445</v>
      </c>
      <c r="B450" s="8">
        <v>25189</v>
      </c>
      <c r="C450" s="9" t="s">
        <v>69</v>
      </c>
      <c r="D450" s="8">
        <v>1.488</v>
      </c>
      <c r="E450" s="8">
        <v>5.9779999999999998</v>
      </c>
      <c r="F450" s="8">
        <f t="shared" si="30"/>
        <v>4.49</v>
      </c>
      <c r="G450" s="43" t="s">
        <v>24</v>
      </c>
      <c r="H450" s="9" t="s">
        <v>280</v>
      </c>
      <c r="I450" s="9" t="s">
        <v>304</v>
      </c>
      <c r="J450" s="15" t="s">
        <v>407</v>
      </c>
      <c r="K450" s="14">
        <v>26</v>
      </c>
      <c r="L450" s="14">
        <v>53</v>
      </c>
      <c r="M450" s="14">
        <v>0</v>
      </c>
      <c r="N450" s="14">
        <v>4</v>
      </c>
      <c r="O450" s="14">
        <v>0</v>
      </c>
      <c r="P450" s="14">
        <v>0</v>
      </c>
      <c r="Q450" s="11">
        <v>14</v>
      </c>
      <c r="R450" s="25"/>
      <c r="S450" s="32" t="s">
        <v>492</v>
      </c>
      <c r="T450" s="15" t="s">
        <v>482</v>
      </c>
      <c r="U450" s="9" t="s">
        <v>886</v>
      </c>
      <c r="V450" s="15" t="s">
        <v>498</v>
      </c>
      <c r="W450" s="28" t="s">
        <v>640</v>
      </c>
      <c r="X450" s="9"/>
      <c r="Y450" s="107">
        <f t="shared" si="25"/>
        <v>0</v>
      </c>
      <c r="Z450" s="106">
        <f t="shared" si="26"/>
        <v>14</v>
      </c>
      <c r="AA450" s="105"/>
      <c r="AB450" s="81"/>
      <c r="AC450" s="81">
        <v>1</v>
      </c>
      <c r="AD450" s="14"/>
      <c r="AE450" s="14"/>
      <c r="AF450" s="13"/>
    </row>
    <row r="451" spans="1:32" s="10" customFormat="1" ht="28.8" x14ac:dyDescent="0.3">
      <c r="A451" s="14">
        <v>446</v>
      </c>
      <c r="B451" s="8">
        <v>13151</v>
      </c>
      <c r="C451" s="9" t="s">
        <v>266</v>
      </c>
      <c r="D451" s="8">
        <v>0.873</v>
      </c>
      <c r="E451" s="8">
        <v>6.2240000000000002</v>
      </c>
      <c r="F451" s="8">
        <f t="shared" si="30"/>
        <v>5.351</v>
      </c>
      <c r="G451" s="37" t="s">
        <v>44</v>
      </c>
      <c r="H451" s="9" t="s">
        <v>284</v>
      </c>
      <c r="I451" s="9" t="s">
        <v>329</v>
      </c>
      <c r="J451" s="15" t="s">
        <v>429</v>
      </c>
      <c r="K451" s="14">
        <v>36</v>
      </c>
      <c r="L451" s="14">
        <v>20</v>
      </c>
      <c r="M451" s="14">
        <v>0</v>
      </c>
      <c r="N451" s="14">
        <v>0</v>
      </c>
      <c r="O451" s="14">
        <v>0</v>
      </c>
      <c r="P451" s="46">
        <v>0</v>
      </c>
      <c r="Q451" s="11">
        <v>13</v>
      </c>
      <c r="R451" s="25"/>
      <c r="S451" s="45" t="s">
        <v>489</v>
      </c>
      <c r="T451" s="45" t="s">
        <v>489</v>
      </c>
      <c r="U451" s="9" t="s">
        <v>842</v>
      </c>
      <c r="V451" s="15" t="s">
        <v>634</v>
      </c>
      <c r="W451" s="28" t="s">
        <v>658</v>
      </c>
      <c r="X451" s="9"/>
      <c r="Y451" s="107" t="b">
        <f t="shared" si="25"/>
        <v>0</v>
      </c>
      <c r="Z451" s="106">
        <f t="shared" si="26"/>
        <v>13</v>
      </c>
      <c r="AA451" s="105"/>
      <c r="AB451" s="81"/>
      <c r="AC451" s="81"/>
      <c r="AD451" s="14"/>
      <c r="AE451" s="14"/>
      <c r="AF451" s="13"/>
    </row>
    <row r="452" spans="1:32" s="10" customFormat="1" ht="97.8" customHeight="1" x14ac:dyDescent="0.3">
      <c r="A452" s="14">
        <v>447</v>
      </c>
      <c r="B452" s="8">
        <v>14129</v>
      </c>
      <c r="C452" s="9" t="s">
        <v>267</v>
      </c>
      <c r="D452" s="8">
        <v>2.1000000000000001E-2</v>
      </c>
      <c r="E452" s="8">
        <v>3.7810000000000001</v>
      </c>
      <c r="F452" s="8">
        <f t="shared" si="30"/>
        <v>3.7600000000000002</v>
      </c>
      <c r="G452" s="43" t="s">
        <v>24</v>
      </c>
      <c r="H452" s="9" t="s">
        <v>282</v>
      </c>
      <c r="I452" s="9" t="s">
        <v>311</v>
      </c>
      <c r="J452" s="15" t="s">
        <v>432</v>
      </c>
      <c r="K452" s="14">
        <v>27</v>
      </c>
      <c r="L452" s="14">
        <v>27</v>
      </c>
      <c r="M452" s="14">
        <v>0</v>
      </c>
      <c r="N452" s="14">
        <v>8</v>
      </c>
      <c r="O452" s="14">
        <v>3</v>
      </c>
      <c r="P452" s="46">
        <v>0</v>
      </c>
      <c r="Q452" s="11">
        <v>13</v>
      </c>
      <c r="R452" s="25"/>
      <c r="S452" s="45" t="s">
        <v>489</v>
      </c>
      <c r="T452" s="45" t="s">
        <v>489</v>
      </c>
      <c r="U452" s="9" t="s">
        <v>887</v>
      </c>
      <c r="V452" s="15" t="s">
        <v>635</v>
      </c>
      <c r="W452" s="28" t="s">
        <v>653</v>
      </c>
      <c r="X452" s="9"/>
      <c r="Y452" s="107" t="b">
        <f t="shared" ref="Y452:Y479" si="31">IF(AA452=1,20,IF(AB452=1,10,IF(AC452=1,0)))</f>
        <v>0</v>
      </c>
      <c r="Z452" s="106">
        <f t="shared" ref="Z452:Z479" si="32">Q452-P452+Y452</f>
        <v>13</v>
      </c>
      <c r="AA452" s="105"/>
      <c r="AB452" s="81"/>
      <c r="AC452" s="81"/>
      <c r="AD452" s="14"/>
      <c r="AE452" s="14"/>
      <c r="AF452" s="13"/>
    </row>
    <row r="453" spans="1:32" s="10" customFormat="1" ht="86.4" x14ac:dyDescent="0.3">
      <c r="A453" s="14">
        <v>448</v>
      </c>
      <c r="B453" s="8">
        <v>14193</v>
      </c>
      <c r="C453" s="9" t="s">
        <v>268</v>
      </c>
      <c r="D453" s="8">
        <v>1.2729999999999999</v>
      </c>
      <c r="E453" s="8">
        <v>7.39</v>
      </c>
      <c r="F453" s="8">
        <f t="shared" si="30"/>
        <v>6.117</v>
      </c>
      <c r="G453" s="43" t="s">
        <v>24</v>
      </c>
      <c r="H453" s="9" t="s">
        <v>282</v>
      </c>
      <c r="I453" s="9" t="s">
        <v>314</v>
      </c>
      <c r="J453" s="15" t="s">
        <v>407</v>
      </c>
      <c r="K453" s="14">
        <v>26</v>
      </c>
      <c r="L453" s="14">
        <v>13</v>
      </c>
      <c r="M453" s="14">
        <v>0</v>
      </c>
      <c r="N453" s="14">
        <v>14</v>
      </c>
      <c r="O453" s="14">
        <v>6</v>
      </c>
      <c r="P453" s="46">
        <v>0</v>
      </c>
      <c r="Q453" s="11">
        <v>13</v>
      </c>
      <c r="R453" s="25"/>
      <c r="S453" s="45" t="s">
        <v>489</v>
      </c>
      <c r="T453" s="45" t="s">
        <v>489</v>
      </c>
      <c r="U453" s="9" t="s">
        <v>888</v>
      </c>
      <c r="V453" s="15" t="s">
        <v>606</v>
      </c>
      <c r="W453" s="28" t="s">
        <v>761</v>
      </c>
      <c r="X453" s="9"/>
      <c r="Y453" s="107" t="b">
        <f t="shared" si="31"/>
        <v>0</v>
      </c>
      <c r="Z453" s="106">
        <f t="shared" si="32"/>
        <v>13</v>
      </c>
      <c r="AA453" s="105"/>
      <c r="AB453" s="81"/>
      <c r="AC453" s="81"/>
      <c r="AD453" s="14"/>
      <c r="AE453" s="14"/>
      <c r="AF453" s="13"/>
    </row>
    <row r="454" spans="1:32" s="10" customFormat="1" ht="100.8" x14ac:dyDescent="0.3">
      <c r="A454" s="14">
        <v>449</v>
      </c>
      <c r="B454" s="8">
        <v>18230</v>
      </c>
      <c r="C454" s="9" t="s">
        <v>269</v>
      </c>
      <c r="D454" s="8">
        <v>2.1000000000000001E-2</v>
      </c>
      <c r="E454" s="8">
        <v>3.0139999999999998</v>
      </c>
      <c r="F454" s="8">
        <f t="shared" si="30"/>
        <v>2.9929999999999999</v>
      </c>
      <c r="G454" s="43" t="s">
        <v>24</v>
      </c>
      <c r="H454" s="9" t="s">
        <v>278</v>
      </c>
      <c r="I454" s="9" t="s">
        <v>302</v>
      </c>
      <c r="J454" s="34" t="s">
        <v>478</v>
      </c>
      <c r="K454" s="14">
        <v>11</v>
      </c>
      <c r="L454" s="14">
        <v>13</v>
      </c>
      <c r="M454" s="14">
        <v>0</v>
      </c>
      <c r="N454" s="14">
        <v>22</v>
      </c>
      <c r="O454" s="14">
        <v>20</v>
      </c>
      <c r="P454" s="14">
        <v>0</v>
      </c>
      <c r="Q454" s="11">
        <v>13</v>
      </c>
      <c r="R454" s="25"/>
      <c r="S454" s="34" t="s">
        <v>492</v>
      </c>
      <c r="T454" s="34" t="s">
        <v>482</v>
      </c>
      <c r="U454" s="9" t="s">
        <v>773</v>
      </c>
      <c r="V454" s="15" t="s">
        <v>529</v>
      </c>
      <c r="W454" s="28" t="s">
        <v>640</v>
      </c>
      <c r="X454" s="68" t="s">
        <v>1396</v>
      </c>
      <c r="Y454" s="107">
        <f t="shared" si="31"/>
        <v>0</v>
      </c>
      <c r="Z454" s="106">
        <f t="shared" si="32"/>
        <v>13</v>
      </c>
      <c r="AA454" s="105"/>
      <c r="AB454" s="81"/>
      <c r="AC454" s="81">
        <v>1</v>
      </c>
      <c r="AD454" s="14"/>
      <c r="AE454" s="14"/>
      <c r="AF454" s="13"/>
    </row>
    <row r="455" spans="1:32" s="10" customFormat="1" ht="28.8" x14ac:dyDescent="0.3">
      <c r="A455" s="14">
        <v>450</v>
      </c>
      <c r="B455" s="8">
        <v>20182</v>
      </c>
      <c r="C455" s="9" t="s">
        <v>1195</v>
      </c>
      <c r="D455" s="8">
        <v>1.099</v>
      </c>
      <c r="E455" s="8">
        <v>1.7350000000000001</v>
      </c>
      <c r="F455" s="8">
        <f t="shared" si="30"/>
        <v>0.63600000000000012</v>
      </c>
      <c r="G455" s="39" t="s">
        <v>918</v>
      </c>
      <c r="H455" s="8" t="s">
        <v>919</v>
      </c>
      <c r="I455" s="9" t="s">
        <v>928</v>
      </c>
      <c r="J455" s="9" t="s">
        <v>382</v>
      </c>
      <c r="K455" s="14">
        <v>31</v>
      </c>
      <c r="L455" s="14">
        <v>40</v>
      </c>
      <c r="M455" s="14">
        <v>0</v>
      </c>
      <c r="N455" s="14">
        <v>0</v>
      </c>
      <c r="O455" s="14">
        <v>0</v>
      </c>
      <c r="P455" s="14">
        <v>0</v>
      </c>
      <c r="Q455" s="11">
        <v>13</v>
      </c>
      <c r="R455" s="25"/>
      <c r="S455" s="32" t="s">
        <v>492</v>
      </c>
      <c r="T455" s="15" t="s">
        <v>482</v>
      </c>
      <c r="U455" s="9" t="s">
        <v>489</v>
      </c>
      <c r="V455" s="15" t="s">
        <v>509</v>
      </c>
      <c r="W455" s="28" t="s">
        <v>1253</v>
      </c>
      <c r="X455" s="9"/>
      <c r="Y455" s="107">
        <f t="shared" si="31"/>
        <v>0</v>
      </c>
      <c r="Z455" s="106">
        <f t="shared" si="32"/>
        <v>13</v>
      </c>
      <c r="AA455" s="105"/>
      <c r="AB455" s="81"/>
      <c r="AC455" s="81">
        <v>1</v>
      </c>
      <c r="AD455" s="14"/>
      <c r="AE455" s="14"/>
      <c r="AF455" s="13"/>
    </row>
    <row r="456" spans="1:32" s="10" customFormat="1" ht="57.6" x14ac:dyDescent="0.3">
      <c r="A456" s="14">
        <v>451</v>
      </c>
      <c r="B456" s="8">
        <v>25144</v>
      </c>
      <c r="C456" s="9" t="s">
        <v>270</v>
      </c>
      <c r="D456" s="8">
        <v>0.253</v>
      </c>
      <c r="E456" s="8">
        <v>1.9830000000000001</v>
      </c>
      <c r="F456" s="8">
        <f t="shared" si="30"/>
        <v>1.73</v>
      </c>
      <c r="G456" s="43" t="s">
        <v>24</v>
      </c>
      <c r="H456" s="9" t="s">
        <v>280</v>
      </c>
      <c r="I456" s="9" t="s">
        <v>309</v>
      </c>
      <c r="J456" s="45" t="s">
        <v>454</v>
      </c>
      <c r="K456" s="14">
        <v>10</v>
      </c>
      <c r="L456" s="14">
        <v>0</v>
      </c>
      <c r="M456" s="14">
        <v>0</v>
      </c>
      <c r="N456" s="14">
        <v>38</v>
      </c>
      <c r="O456" s="14">
        <v>13</v>
      </c>
      <c r="P456" s="14">
        <v>0</v>
      </c>
      <c r="Q456" s="11">
        <v>13</v>
      </c>
      <c r="R456" s="25"/>
      <c r="S456" s="34" t="s">
        <v>492</v>
      </c>
      <c r="T456" s="34" t="s">
        <v>482</v>
      </c>
      <c r="U456" s="9" t="s">
        <v>770</v>
      </c>
      <c r="V456" s="15" t="s">
        <v>498</v>
      </c>
      <c r="W456" s="28" t="s">
        <v>640</v>
      </c>
      <c r="X456" s="68" t="s">
        <v>1407</v>
      </c>
      <c r="Y456" s="107">
        <f t="shared" si="31"/>
        <v>0</v>
      </c>
      <c r="Z456" s="106">
        <f t="shared" si="32"/>
        <v>13</v>
      </c>
      <c r="AA456" s="105"/>
      <c r="AB456" s="81"/>
      <c r="AC456" s="81">
        <v>1</v>
      </c>
      <c r="AD456" s="14"/>
      <c r="AE456" s="14"/>
      <c r="AF456" s="13"/>
    </row>
    <row r="457" spans="1:32" s="10" customFormat="1" ht="43.2" x14ac:dyDescent="0.3">
      <c r="A457" s="14">
        <v>452</v>
      </c>
      <c r="B457" s="8">
        <v>11137</v>
      </c>
      <c r="C457" s="9" t="s">
        <v>1254</v>
      </c>
      <c r="D457" s="8">
        <v>2.8130000000000002</v>
      </c>
      <c r="E457" s="8">
        <v>9.4610000000000003</v>
      </c>
      <c r="F457" s="8">
        <f t="shared" si="30"/>
        <v>6.6479999999999997</v>
      </c>
      <c r="G457" s="39" t="s">
        <v>918</v>
      </c>
      <c r="H457" s="8" t="s">
        <v>971</v>
      </c>
      <c r="I457" s="9" t="s">
        <v>1255</v>
      </c>
      <c r="J457" s="8" t="s">
        <v>383</v>
      </c>
      <c r="K457" s="14">
        <v>28</v>
      </c>
      <c r="L457" s="14">
        <v>13</v>
      </c>
      <c r="M457" s="14">
        <v>0</v>
      </c>
      <c r="N457" s="14">
        <v>11</v>
      </c>
      <c r="O457" s="14">
        <v>0</v>
      </c>
      <c r="P457" s="46">
        <v>0</v>
      </c>
      <c r="Q457" s="11">
        <v>12</v>
      </c>
      <c r="R457" s="25"/>
      <c r="S457" s="45" t="s">
        <v>489</v>
      </c>
      <c r="T457" s="45" t="s">
        <v>489</v>
      </c>
      <c r="U457" s="9" t="s">
        <v>1199</v>
      </c>
      <c r="V457" s="15" t="s">
        <v>1256</v>
      </c>
      <c r="W457" s="28" t="s">
        <v>1257</v>
      </c>
      <c r="X457" s="9"/>
      <c r="Y457" s="107" t="b">
        <f t="shared" si="31"/>
        <v>0</v>
      </c>
      <c r="Z457" s="106">
        <f t="shared" si="32"/>
        <v>12</v>
      </c>
      <c r="AA457" s="105"/>
      <c r="AB457" s="81"/>
      <c r="AC457" s="81"/>
      <c r="AD457" s="14"/>
      <c r="AE457" s="14"/>
      <c r="AF457" s="13"/>
    </row>
    <row r="458" spans="1:32" s="10" customFormat="1" ht="43.2" x14ac:dyDescent="0.3">
      <c r="A458" s="14">
        <v>453</v>
      </c>
      <c r="B458" s="8">
        <v>12135</v>
      </c>
      <c r="C458" s="9" t="s">
        <v>1159</v>
      </c>
      <c r="D458" s="8">
        <v>10.3</v>
      </c>
      <c r="E458" s="8">
        <v>20.483000000000001</v>
      </c>
      <c r="F458" s="8">
        <f t="shared" si="30"/>
        <v>10.183</v>
      </c>
      <c r="G458" s="38" t="s">
        <v>901</v>
      </c>
      <c r="H458" s="8" t="s">
        <v>1009</v>
      </c>
      <c r="I458" s="9" t="s">
        <v>1010</v>
      </c>
      <c r="J458" s="8" t="s">
        <v>449</v>
      </c>
      <c r="K458" s="14">
        <v>25</v>
      </c>
      <c r="L458" s="14">
        <v>47</v>
      </c>
      <c r="M458" s="14">
        <v>0</v>
      </c>
      <c r="N458" s="14">
        <v>1</v>
      </c>
      <c r="O458" s="14">
        <v>0</v>
      </c>
      <c r="P458" s="46">
        <v>0</v>
      </c>
      <c r="Q458" s="11">
        <v>12</v>
      </c>
      <c r="R458" s="25"/>
      <c r="S458" s="45" t="s">
        <v>489</v>
      </c>
      <c r="T458" s="45" t="s">
        <v>489</v>
      </c>
      <c r="U458" s="9" t="s">
        <v>489</v>
      </c>
      <c r="V458" s="15" t="s">
        <v>1258</v>
      </c>
      <c r="W458" s="28" t="s">
        <v>1259</v>
      </c>
      <c r="X458" s="9"/>
      <c r="Y458" s="107" t="b">
        <f t="shared" si="31"/>
        <v>0</v>
      </c>
      <c r="Z458" s="106">
        <f t="shared" si="32"/>
        <v>12</v>
      </c>
      <c r="AA458" s="105"/>
      <c r="AB458" s="81"/>
      <c r="AC458" s="81"/>
      <c r="AD458" s="14"/>
      <c r="AE458" s="14"/>
      <c r="AF458" s="13"/>
    </row>
    <row r="459" spans="1:32" s="10" customFormat="1" ht="57.6" x14ac:dyDescent="0.3">
      <c r="A459" s="14">
        <v>454</v>
      </c>
      <c r="B459" s="8">
        <v>13168</v>
      </c>
      <c r="C459" s="9" t="s">
        <v>271</v>
      </c>
      <c r="D459" s="8">
        <v>3.5000000000000003E-2</v>
      </c>
      <c r="E459" s="8">
        <v>7.1440000000000001</v>
      </c>
      <c r="F459" s="8">
        <f t="shared" si="30"/>
        <v>7.109</v>
      </c>
      <c r="G459" s="43" t="s">
        <v>24</v>
      </c>
      <c r="H459" s="9" t="s">
        <v>282</v>
      </c>
      <c r="I459" s="9" t="s">
        <v>363</v>
      </c>
      <c r="J459" s="34" t="s">
        <v>456</v>
      </c>
      <c r="K459" s="14">
        <v>18</v>
      </c>
      <c r="L459" s="14">
        <v>27</v>
      </c>
      <c r="M459" s="14">
        <v>12</v>
      </c>
      <c r="N459" s="14">
        <v>6</v>
      </c>
      <c r="O459" s="14">
        <v>2</v>
      </c>
      <c r="P459" s="14">
        <v>0</v>
      </c>
      <c r="Q459" s="11">
        <v>12</v>
      </c>
      <c r="R459" s="25"/>
      <c r="S459" s="34" t="s">
        <v>492</v>
      </c>
      <c r="T459" s="34" t="s">
        <v>482</v>
      </c>
      <c r="U459" s="9" t="s">
        <v>847</v>
      </c>
      <c r="V459" s="15" t="s">
        <v>636</v>
      </c>
      <c r="W459" s="28" t="s">
        <v>762</v>
      </c>
      <c r="X459" s="9"/>
      <c r="Y459" s="107">
        <f t="shared" si="31"/>
        <v>0</v>
      </c>
      <c r="Z459" s="106">
        <f t="shared" si="32"/>
        <v>12</v>
      </c>
      <c r="AA459" s="105"/>
      <c r="AB459" s="81"/>
      <c r="AC459" s="81">
        <v>1</v>
      </c>
      <c r="AD459" s="14"/>
      <c r="AE459" s="14"/>
      <c r="AF459" s="13"/>
    </row>
    <row r="460" spans="1:32" s="10" customFormat="1" ht="57.6" x14ac:dyDescent="0.3">
      <c r="A460" s="14">
        <v>455</v>
      </c>
      <c r="B460" s="8">
        <v>14199</v>
      </c>
      <c r="C460" s="9" t="s">
        <v>272</v>
      </c>
      <c r="D460" s="8">
        <v>0.80100000000000005</v>
      </c>
      <c r="E460" s="8">
        <v>6.2439999999999998</v>
      </c>
      <c r="F460" s="8">
        <f t="shared" si="30"/>
        <v>5.4429999999999996</v>
      </c>
      <c r="G460" s="43" t="s">
        <v>24</v>
      </c>
      <c r="H460" s="9" t="s">
        <v>282</v>
      </c>
      <c r="I460" s="9" t="s">
        <v>311</v>
      </c>
      <c r="J460" s="34" t="s">
        <v>414</v>
      </c>
      <c r="K460" s="14">
        <v>17</v>
      </c>
      <c r="L460" s="14">
        <v>27</v>
      </c>
      <c r="M460" s="14">
        <v>0</v>
      </c>
      <c r="N460" s="14">
        <v>19</v>
      </c>
      <c r="O460" s="14">
        <v>3</v>
      </c>
      <c r="P460" s="14">
        <v>0</v>
      </c>
      <c r="Q460" s="11">
        <v>12</v>
      </c>
      <c r="R460" s="25"/>
      <c r="S460" s="34" t="s">
        <v>492</v>
      </c>
      <c r="T460" s="34" t="s">
        <v>482</v>
      </c>
      <c r="U460" s="9" t="s">
        <v>887</v>
      </c>
      <c r="V460" s="15" t="s">
        <v>637</v>
      </c>
      <c r="W460" s="28" t="s">
        <v>763</v>
      </c>
      <c r="X460" s="9"/>
      <c r="Y460" s="107">
        <f t="shared" si="31"/>
        <v>0</v>
      </c>
      <c r="Z460" s="106">
        <f t="shared" si="32"/>
        <v>12</v>
      </c>
      <c r="AA460" s="105"/>
      <c r="AB460" s="81"/>
      <c r="AC460" s="81">
        <v>1</v>
      </c>
      <c r="AD460" s="14"/>
      <c r="AE460" s="14"/>
      <c r="AF460" s="13"/>
    </row>
    <row r="461" spans="1:32" s="10" customFormat="1" ht="28.8" x14ac:dyDescent="0.3">
      <c r="A461" s="14">
        <v>456</v>
      </c>
      <c r="B461" s="8">
        <v>15177</v>
      </c>
      <c r="C461" s="9" t="s">
        <v>273</v>
      </c>
      <c r="D461" s="8">
        <v>1.417</v>
      </c>
      <c r="E461" s="8">
        <v>6.0940000000000003</v>
      </c>
      <c r="F461" s="8">
        <f t="shared" si="30"/>
        <v>4.6770000000000005</v>
      </c>
      <c r="G461" s="36" t="s">
        <v>44</v>
      </c>
      <c r="H461" s="9" t="s">
        <v>283</v>
      </c>
      <c r="I461" s="9" t="s">
        <v>354</v>
      </c>
      <c r="J461" s="15" t="s">
        <v>433</v>
      </c>
      <c r="K461" s="14">
        <v>26</v>
      </c>
      <c r="L461" s="14">
        <v>33</v>
      </c>
      <c r="M461" s="14">
        <v>0</v>
      </c>
      <c r="N461" s="14">
        <v>4</v>
      </c>
      <c r="O461" s="14">
        <v>0</v>
      </c>
      <c r="P461" s="46">
        <v>0</v>
      </c>
      <c r="Q461" s="11">
        <v>12</v>
      </c>
      <c r="R461" s="25"/>
      <c r="S461" s="45" t="s">
        <v>489</v>
      </c>
      <c r="T461" s="45" t="s">
        <v>489</v>
      </c>
      <c r="U461" s="9" t="s">
        <v>839</v>
      </c>
      <c r="V461" s="15" t="s">
        <v>509</v>
      </c>
      <c r="W461" s="28" t="s">
        <v>653</v>
      </c>
      <c r="X461" s="9"/>
      <c r="Y461" s="107" t="b">
        <f t="shared" si="31"/>
        <v>0</v>
      </c>
      <c r="Z461" s="106">
        <f t="shared" si="32"/>
        <v>12</v>
      </c>
      <c r="AA461" s="105"/>
      <c r="AB461" s="81"/>
      <c r="AC461" s="81"/>
      <c r="AD461" s="14"/>
      <c r="AE461" s="14"/>
      <c r="AF461" s="13"/>
    </row>
    <row r="462" spans="1:32" s="10" customFormat="1" ht="43.2" x14ac:dyDescent="0.3">
      <c r="A462" s="14">
        <v>457</v>
      </c>
      <c r="B462" s="8">
        <v>20204</v>
      </c>
      <c r="C462" s="9" t="s">
        <v>1260</v>
      </c>
      <c r="D462" s="8">
        <v>0.106</v>
      </c>
      <c r="E462" s="8">
        <v>4.2679999999999998</v>
      </c>
      <c r="F462" s="8">
        <f t="shared" si="30"/>
        <v>4.1619999999999999</v>
      </c>
      <c r="G462" s="39" t="s">
        <v>918</v>
      </c>
      <c r="H462" s="8" t="s">
        <v>919</v>
      </c>
      <c r="I462" s="9" t="s">
        <v>928</v>
      </c>
      <c r="J462" s="9" t="s">
        <v>407</v>
      </c>
      <c r="K462" s="14">
        <v>26</v>
      </c>
      <c r="L462" s="14">
        <v>27</v>
      </c>
      <c r="M462" s="14">
        <v>0</v>
      </c>
      <c r="N462" s="14">
        <v>7</v>
      </c>
      <c r="O462" s="14">
        <v>1</v>
      </c>
      <c r="P462" s="46">
        <v>0</v>
      </c>
      <c r="Q462" s="11">
        <v>12</v>
      </c>
      <c r="R462" s="25"/>
      <c r="S462" s="45" t="s">
        <v>489</v>
      </c>
      <c r="T462" s="45" t="s">
        <v>489</v>
      </c>
      <c r="U462" s="9" t="s">
        <v>819</v>
      </c>
      <c r="V462" s="15" t="s">
        <v>618</v>
      </c>
      <c r="W462" s="28" t="s">
        <v>1261</v>
      </c>
      <c r="X462" s="9"/>
      <c r="Y462" s="107" t="b">
        <f t="shared" si="31"/>
        <v>0</v>
      </c>
      <c r="Z462" s="106">
        <f t="shared" si="32"/>
        <v>12</v>
      </c>
      <c r="AA462" s="105"/>
      <c r="AB462" s="81"/>
      <c r="AC462" s="81"/>
      <c r="AD462" s="14"/>
      <c r="AE462" s="14"/>
      <c r="AF462" s="13"/>
    </row>
    <row r="463" spans="1:32" s="10" customFormat="1" ht="43.2" x14ac:dyDescent="0.3">
      <c r="A463" s="14">
        <v>458</v>
      </c>
      <c r="B463" s="8">
        <v>23195</v>
      </c>
      <c r="C463" s="9" t="s">
        <v>274</v>
      </c>
      <c r="D463" s="8">
        <v>11.91</v>
      </c>
      <c r="E463" s="8">
        <v>17.079999999999998</v>
      </c>
      <c r="F463" s="8">
        <f t="shared" si="30"/>
        <v>5.1699999999999982</v>
      </c>
      <c r="G463" s="43" t="s">
        <v>24</v>
      </c>
      <c r="H463" s="9" t="s">
        <v>279</v>
      </c>
      <c r="I463" s="9" t="s">
        <v>303</v>
      </c>
      <c r="J463" s="15" t="s">
        <v>407</v>
      </c>
      <c r="K463" s="14">
        <v>26</v>
      </c>
      <c r="L463" s="14">
        <v>27</v>
      </c>
      <c r="M463" s="14">
        <v>0</v>
      </c>
      <c r="N463" s="14">
        <v>5</v>
      </c>
      <c r="O463" s="14">
        <v>2</v>
      </c>
      <c r="P463" s="14">
        <v>0</v>
      </c>
      <c r="Q463" s="11">
        <v>12</v>
      </c>
      <c r="R463" s="25"/>
      <c r="S463" s="32" t="s">
        <v>492</v>
      </c>
      <c r="T463" s="15" t="s">
        <v>482</v>
      </c>
      <c r="U463" s="9" t="s">
        <v>890</v>
      </c>
      <c r="V463" s="15" t="s">
        <v>638</v>
      </c>
      <c r="W463" s="28" t="s">
        <v>765</v>
      </c>
      <c r="X463" s="9"/>
      <c r="Y463" s="107">
        <f t="shared" si="31"/>
        <v>0</v>
      </c>
      <c r="Z463" s="106">
        <f t="shared" si="32"/>
        <v>12</v>
      </c>
      <c r="AA463" s="105"/>
      <c r="AB463" s="81"/>
      <c r="AC463" s="81">
        <v>1</v>
      </c>
      <c r="AD463" s="14"/>
      <c r="AE463" s="14"/>
      <c r="AF463" s="13"/>
    </row>
    <row r="464" spans="1:32" s="10" customFormat="1" ht="43.2" x14ac:dyDescent="0.3">
      <c r="A464" s="14">
        <v>459</v>
      </c>
      <c r="B464" s="8">
        <v>24216</v>
      </c>
      <c r="C464" s="9" t="s">
        <v>1262</v>
      </c>
      <c r="D464" s="8">
        <v>2.8559999999999999</v>
      </c>
      <c r="E464" s="8">
        <v>5.5369999999999999</v>
      </c>
      <c r="F464" s="8">
        <f t="shared" si="30"/>
        <v>2.681</v>
      </c>
      <c r="G464" s="38" t="s">
        <v>901</v>
      </c>
      <c r="H464" s="8" t="s">
        <v>906</v>
      </c>
      <c r="I464" s="9" t="s">
        <v>907</v>
      </c>
      <c r="J464" s="48" t="s">
        <v>426</v>
      </c>
      <c r="K464" s="14">
        <v>23</v>
      </c>
      <c r="L464" s="14">
        <v>20</v>
      </c>
      <c r="M464" s="14">
        <v>0</v>
      </c>
      <c r="N464" s="14">
        <v>12</v>
      </c>
      <c r="O464" s="14">
        <v>2</v>
      </c>
      <c r="P464" s="14">
        <v>0</v>
      </c>
      <c r="Q464" s="11">
        <v>12</v>
      </c>
      <c r="R464" s="25"/>
      <c r="S464" s="34" t="s">
        <v>492</v>
      </c>
      <c r="T464" s="34" t="s">
        <v>482</v>
      </c>
      <c r="U464" s="9" t="s">
        <v>810</v>
      </c>
      <c r="V464" s="15" t="s">
        <v>591</v>
      </c>
      <c r="W464" s="28" t="s">
        <v>1263</v>
      </c>
      <c r="X464" s="9" t="s">
        <v>1295</v>
      </c>
      <c r="Y464" s="107">
        <f t="shared" si="31"/>
        <v>0</v>
      </c>
      <c r="Z464" s="106">
        <f t="shared" si="32"/>
        <v>12</v>
      </c>
      <c r="AA464" s="105"/>
      <c r="AB464" s="81"/>
      <c r="AC464" s="81">
        <v>1</v>
      </c>
      <c r="AD464" s="14"/>
      <c r="AE464" s="14"/>
      <c r="AF464" s="13"/>
    </row>
    <row r="465" spans="1:32" s="10" customFormat="1" ht="86.4" x14ac:dyDescent="0.3">
      <c r="A465" s="14">
        <v>460</v>
      </c>
      <c r="B465" s="8">
        <v>25111</v>
      </c>
      <c r="C465" s="9" t="s">
        <v>220</v>
      </c>
      <c r="D465" s="8">
        <v>4.2999999999999997E-2</v>
      </c>
      <c r="E465" s="8">
        <v>4.5179999999999998</v>
      </c>
      <c r="F465" s="8">
        <v>4.4749999999999996</v>
      </c>
      <c r="G465" s="43" t="s">
        <v>24</v>
      </c>
      <c r="H465" s="8" t="s">
        <v>280</v>
      </c>
      <c r="I465" s="9" t="s">
        <v>304</v>
      </c>
      <c r="J465" s="8" t="s">
        <v>419</v>
      </c>
      <c r="K465" s="8">
        <v>29</v>
      </c>
      <c r="L465" s="8">
        <v>27</v>
      </c>
      <c r="M465" s="8">
        <v>0</v>
      </c>
      <c r="N465" s="8">
        <v>2</v>
      </c>
      <c r="O465" s="8">
        <v>1</v>
      </c>
      <c r="P465" s="8">
        <v>0</v>
      </c>
      <c r="Q465" s="11">
        <v>12</v>
      </c>
      <c r="R465" s="25"/>
      <c r="S465" s="45" t="s">
        <v>489</v>
      </c>
      <c r="T465" s="45" t="s">
        <v>489</v>
      </c>
      <c r="U465" s="9" t="s">
        <v>1416</v>
      </c>
      <c r="V465" s="15" t="s">
        <v>498</v>
      </c>
      <c r="W465" s="9" t="s">
        <v>1415</v>
      </c>
      <c r="X465" s="9"/>
      <c r="Y465" s="107" t="b">
        <f t="shared" si="31"/>
        <v>0</v>
      </c>
      <c r="Z465" s="106">
        <f t="shared" si="32"/>
        <v>12</v>
      </c>
      <c r="AA465" s="105"/>
      <c r="AB465" s="81"/>
      <c r="AC465" s="81"/>
      <c r="AD465" s="14"/>
      <c r="AE465" s="14"/>
      <c r="AF465" s="13"/>
    </row>
    <row r="466" spans="1:32" s="10" customFormat="1" ht="43.2" x14ac:dyDescent="0.3">
      <c r="A466" s="14">
        <v>461</v>
      </c>
      <c r="B466" s="8">
        <v>12131</v>
      </c>
      <c r="C466" s="9" t="s">
        <v>1264</v>
      </c>
      <c r="D466" s="8">
        <v>1.331</v>
      </c>
      <c r="E466" s="8">
        <v>5.8860000000000001</v>
      </c>
      <c r="F466" s="8">
        <f t="shared" ref="F466:F472" si="33">E466-D466</f>
        <v>4.5549999999999997</v>
      </c>
      <c r="G466" s="38" t="s">
        <v>901</v>
      </c>
      <c r="H466" s="8" t="s">
        <v>1009</v>
      </c>
      <c r="I466" s="9" t="s">
        <v>1010</v>
      </c>
      <c r="J466" s="8" t="s">
        <v>392</v>
      </c>
      <c r="K466" s="14">
        <v>30</v>
      </c>
      <c r="L466" s="14">
        <v>13</v>
      </c>
      <c r="M466" s="14">
        <v>0</v>
      </c>
      <c r="N466" s="14">
        <v>3</v>
      </c>
      <c r="O466" s="14">
        <v>0</v>
      </c>
      <c r="P466" s="46">
        <v>0</v>
      </c>
      <c r="Q466" s="11">
        <v>11</v>
      </c>
      <c r="R466" s="25"/>
      <c r="S466" s="45" t="s">
        <v>489</v>
      </c>
      <c r="T466" s="45" t="s">
        <v>489</v>
      </c>
      <c r="U466" s="9" t="s">
        <v>489</v>
      </c>
      <c r="V466" s="15" t="s">
        <v>1265</v>
      </c>
      <c r="W466" s="28" t="s">
        <v>640</v>
      </c>
      <c r="X466" s="9"/>
      <c r="Y466" s="107" t="b">
        <f t="shared" si="31"/>
        <v>0</v>
      </c>
      <c r="Z466" s="106">
        <f t="shared" si="32"/>
        <v>11</v>
      </c>
      <c r="AA466" s="105"/>
      <c r="AB466" s="81"/>
      <c r="AC466" s="81"/>
      <c r="AD466" s="14"/>
      <c r="AE466" s="14"/>
      <c r="AF466" s="13"/>
    </row>
    <row r="467" spans="1:32" s="10" customFormat="1" ht="43.2" x14ac:dyDescent="0.3">
      <c r="A467" s="14">
        <v>462</v>
      </c>
      <c r="B467" s="8">
        <v>13154</v>
      </c>
      <c r="C467" s="9" t="s">
        <v>94</v>
      </c>
      <c r="D467" s="8">
        <v>1.3759999999999999</v>
      </c>
      <c r="E467" s="8">
        <v>5.9710000000000001</v>
      </c>
      <c r="F467" s="8">
        <f t="shared" si="33"/>
        <v>4.5950000000000006</v>
      </c>
      <c r="G467" s="36" t="s">
        <v>44</v>
      </c>
      <c r="H467" s="9" t="s">
        <v>284</v>
      </c>
      <c r="I467" s="9" t="s">
        <v>329</v>
      </c>
      <c r="J467" s="34" t="s">
        <v>461</v>
      </c>
      <c r="K467" s="14">
        <v>22</v>
      </c>
      <c r="L467" s="14">
        <v>20</v>
      </c>
      <c r="M467" s="14">
        <v>0</v>
      </c>
      <c r="N467" s="14">
        <v>11</v>
      </c>
      <c r="O467" s="14">
        <v>2</v>
      </c>
      <c r="P467" s="14">
        <v>0</v>
      </c>
      <c r="Q467" s="11">
        <v>11</v>
      </c>
      <c r="R467" s="25"/>
      <c r="S467" s="34" t="s">
        <v>492</v>
      </c>
      <c r="T467" s="34" t="s">
        <v>482</v>
      </c>
      <c r="U467" s="9" t="s">
        <v>773</v>
      </c>
      <c r="V467" s="15" t="s">
        <v>587</v>
      </c>
      <c r="W467" s="28" t="s">
        <v>766</v>
      </c>
      <c r="X467" s="9"/>
      <c r="Y467" s="107">
        <f t="shared" si="31"/>
        <v>0</v>
      </c>
      <c r="Z467" s="106">
        <f t="shared" si="32"/>
        <v>11</v>
      </c>
      <c r="AA467" s="105"/>
      <c r="AB467" s="81"/>
      <c r="AC467" s="81">
        <v>1</v>
      </c>
      <c r="AD467" s="14"/>
      <c r="AE467" s="14"/>
      <c r="AF467" s="13"/>
    </row>
    <row r="468" spans="1:32" s="10" customFormat="1" ht="129.6" x14ac:dyDescent="0.3">
      <c r="A468" s="14">
        <v>463</v>
      </c>
      <c r="B468" s="110">
        <v>20130</v>
      </c>
      <c r="C468" s="111" t="s">
        <v>1266</v>
      </c>
      <c r="D468" s="110">
        <v>0</v>
      </c>
      <c r="E468" s="110">
        <v>7.8479999999999999</v>
      </c>
      <c r="F468" s="110">
        <f t="shared" si="33"/>
        <v>7.8479999999999999</v>
      </c>
      <c r="G468" s="39" t="s">
        <v>918</v>
      </c>
      <c r="H468" s="8" t="s">
        <v>919</v>
      </c>
      <c r="I468" s="9" t="s">
        <v>920</v>
      </c>
      <c r="J468" s="47" t="s">
        <v>414</v>
      </c>
      <c r="K468" s="14">
        <v>17</v>
      </c>
      <c r="L468" s="14">
        <v>13</v>
      </c>
      <c r="M468" s="14">
        <v>0</v>
      </c>
      <c r="N468" s="14">
        <v>20</v>
      </c>
      <c r="O468" s="14">
        <v>5</v>
      </c>
      <c r="P468" s="14">
        <v>0</v>
      </c>
      <c r="Q468" s="11">
        <v>11</v>
      </c>
      <c r="R468" s="25"/>
      <c r="S468" s="34" t="s">
        <v>492</v>
      </c>
      <c r="T468" s="34" t="s">
        <v>482</v>
      </c>
      <c r="U468" s="9" t="s">
        <v>884</v>
      </c>
      <c r="V468" s="15" t="s">
        <v>1267</v>
      </c>
      <c r="W468" s="28" t="s">
        <v>1268</v>
      </c>
      <c r="X468" s="68" t="s">
        <v>1400</v>
      </c>
      <c r="Y468" s="107">
        <f t="shared" si="31"/>
        <v>0</v>
      </c>
      <c r="Z468" s="106">
        <f t="shared" si="32"/>
        <v>11</v>
      </c>
      <c r="AA468" s="105"/>
      <c r="AB468" s="81"/>
      <c r="AC468" s="81">
        <v>1</v>
      </c>
      <c r="AD468" s="14"/>
      <c r="AE468" s="14"/>
      <c r="AF468" s="13"/>
    </row>
    <row r="469" spans="1:32" s="10" customFormat="1" ht="57.6" x14ac:dyDescent="0.3">
      <c r="A469" s="14">
        <v>464</v>
      </c>
      <c r="B469" s="8">
        <v>20161</v>
      </c>
      <c r="C469" s="9" t="s">
        <v>1269</v>
      </c>
      <c r="D469" s="8">
        <v>1.986</v>
      </c>
      <c r="E469" s="8">
        <v>3.2759999999999998</v>
      </c>
      <c r="F469" s="8">
        <f t="shared" si="33"/>
        <v>1.2899999999999998</v>
      </c>
      <c r="G469" s="39" t="s">
        <v>918</v>
      </c>
      <c r="H469" s="8" t="s">
        <v>919</v>
      </c>
      <c r="I469" s="9" t="s">
        <v>931</v>
      </c>
      <c r="J469" s="9" t="s">
        <v>449</v>
      </c>
      <c r="K469" s="14">
        <v>25</v>
      </c>
      <c r="L469" s="14">
        <v>33</v>
      </c>
      <c r="M469" s="14">
        <v>0</v>
      </c>
      <c r="N469" s="14">
        <v>0</v>
      </c>
      <c r="O469" s="14">
        <v>0</v>
      </c>
      <c r="P469" s="14">
        <v>0</v>
      </c>
      <c r="Q469" s="11">
        <v>11</v>
      </c>
      <c r="R469" s="25"/>
      <c r="S469" s="32" t="s">
        <v>492</v>
      </c>
      <c r="T469" s="15" t="s">
        <v>482</v>
      </c>
      <c r="U469" s="9" t="s">
        <v>489</v>
      </c>
      <c r="V469" s="15" t="s">
        <v>1119</v>
      </c>
      <c r="W469" s="28" t="s">
        <v>1270</v>
      </c>
      <c r="X469" s="9"/>
      <c r="Y469" s="107">
        <f t="shared" si="31"/>
        <v>0</v>
      </c>
      <c r="Z469" s="106">
        <f t="shared" si="32"/>
        <v>11</v>
      </c>
      <c r="AA469" s="105"/>
      <c r="AB469" s="81"/>
      <c r="AC469" s="81">
        <v>1</v>
      </c>
      <c r="AD469" s="14"/>
      <c r="AE469" s="14"/>
      <c r="AF469" s="13"/>
    </row>
    <row r="470" spans="1:32" s="10" customFormat="1" ht="100.8" x14ac:dyDescent="0.3">
      <c r="A470" s="14">
        <v>465</v>
      </c>
      <c r="B470" s="112">
        <v>23242</v>
      </c>
      <c r="C470" s="113" t="s">
        <v>275</v>
      </c>
      <c r="D470" s="112">
        <v>5.8999999999999997E-2</v>
      </c>
      <c r="E470" s="112">
        <v>4.601</v>
      </c>
      <c r="F470" s="112">
        <f t="shared" si="33"/>
        <v>4.5419999999999998</v>
      </c>
      <c r="G470" s="43" t="s">
        <v>24</v>
      </c>
      <c r="H470" s="9" t="s">
        <v>281</v>
      </c>
      <c r="I470" s="9" t="s">
        <v>310</v>
      </c>
      <c r="J470" s="34" t="s">
        <v>457</v>
      </c>
      <c r="K470" s="14">
        <v>16</v>
      </c>
      <c r="L470" s="14">
        <v>33</v>
      </c>
      <c r="M470" s="14">
        <v>0</v>
      </c>
      <c r="N470" s="14">
        <v>11</v>
      </c>
      <c r="O470" s="14">
        <v>2</v>
      </c>
      <c r="P470" s="14">
        <v>0</v>
      </c>
      <c r="Q470" s="11">
        <v>11</v>
      </c>
      <c r="R470" s="25"/>
      <c r="S470" s="34" t="s">
        <v>492</v>
      </c>
      <c r="T470" s="34" t="s">
        <v>482</v>
      </c>
      <c r="U470" s="9" t="s">
        <v>840</v>
      </c>
      <c r="V470" s="15" t="s">
        <v>533</v>
      </c>
      <c r="W470" s="28" t="s">
        <v>767</v>
      </c>
      <c r="X470" s="68" t="s">
        <v>1401</v>
      </c>
      <c r="Y470" s="107">
        <f t="shared" si="31"/>
        <v>0</v>
      </c>
      <c r="Z470" s="106">
        <f t="shared" si="32"/>
        <v>11</v>
      </c>
      <c r="AA470" s="105"/>
      <c r="AB470" s="81"/>
      <c r="AC470" s="81">
        <v>1</v>
      </c>
      <c r="AD470" s="14"/>
      <c r="AE470" s="14"/>
      <c r="AF470" s="13"/>
    </row>
    <row r="471" spans="1:32" s="10" customFormat="1" ht="43.2" x14ac:dyDescent="0.3">
      <c r="A471" s="14">
        <v>466</v>
      </c>
      <c r="B471" s="8">
        <v>24216</v>
      </c>
      <c r="C471" s="9" t="s">
        <v>1262</v>
      </c>
      <c r="D471" s="8">
        <v>1.9E-2</v>
      </c>
      <c r="E471" s="8">
        <v>2.6949999999999998</v>
      </c>
      <c r="F471" s="8">
        <f t="shared" si="33"/>
        <v>2.6759999999999997</v>
      </c>
      <c r="G471" s="38" t="s">
        <v>901</v>
      </c>
      <c r="H471" s="8" t="s">
        <v>906</v>
      </c>
      <c r="I471" s="9" t="s">
        <v>907</v>
      </c>
      <c r="J471" s="48" t="s">
        <v>426</v>
      </c>
      <c r="K471" s="14">
        <v>23</v>
      </c>
      <c r="L471" s="14">
        <v>20</v>
      </c>
      <c r="M471" s="14">
        <v>0</v>
      </c>
      <c r="N471" s="14">
        <v>11</v>
      </c>
      <c r="O471" s="14">
        <v>2</v>
      </c>
      <c r="P471" s="14">
        <v>0</v>
      </c>
      <c r="Q471" s="11">
        <v>11</v>
      </c>
      <c r="R471" s="25"/>
      <c r="S471" s="34" t="s">
        <v>492</v>
      </c>
      <c r="T471" s="34" t="s">
        <v>482</v>
      </c>
      <c r="U471" s="9" t="s">
        <v>944</v>
      </c>
      <c r="V471" s="15" t="s">
        <v>498</v>
      </c>
      <c r="W471" s="28" t="s">
        <v>653</v>
      </c>
      <c r="X471" s="9" t="s">
        <v>1296</v>
      </c>
      <c r="Y471" s="107">
        <f t="shared" si="31"/>
        <v>0</v>
      </c>
      <c r="Z471" s="106">
        <f t="shared" si="32"/>
        <v>11</v>
      </c>
      <c r="AA471" s="105"/>
      <c r="AB471" s="81"/>
      <c r="AC471" s="81">
        <v>1</v>
      </c>
      <c r="AD471" s="14"/>
      <c r="AE471" s="14"/>
      <c r="AF471" s="13"/>
    </row>
    <row r="472" spans="1:32" s="10" customFormat="1" ht="43.2" x14ac:dyDescent="0.3">
      <c r="A472" s="14">
        <v>467</v>
      </c>
      <c r="B472" s="8">
        <v>19136</v>
      </c>
      <c r="C472" s="9" t="s">
        <v>1271</v>
      </c>
      <c r="D472" s="8">
        <v>0.88400000000000001</v>
      </c>
      <c r="E472" s="8">
        <v>4.9820000000000002</v>
      </c>
      <c r="F472" s="8">
        <f t="shared" si="33"/>
        <v>4.0979999999999999</v>
      </c>
      <c r="G472" s="38" t="s">
        <v>901</v>
      </c>
      <c r="H472" s="8" t="s">
        <v>902</v>
      </c>
      <c r="I472" s="9" t="s">
        <v>913</v>
      </c>
      <c r="J472" s="48" t="s">
        <v>417</v>
      </c>
      <c r="K472" s="14">
        <v>12</v>
      </c>
      <c r="L472" s="14">
        <v>0</v>
      </c>
      <c r="M472" s="14">
        <v>0</v>
      </c>
      <c r="N472" s="14">
        <v>16</v>
      </c>
      <c r="O472" s="14">
        <v>10</v>
      </c>
      <c r="P472" s="14">
        <v>0</v>
      </c>
      <c r="Q472" s="11">
        <v>9</v>
      </c>
      <c r="R472" s="25"/>
      <c r="S472" s="34" t="s">
        <v>492</v>
      </c>
      <c r="T472" s="34" t="s">
        <v>482</v>
      </c>
      <c r="U472" s="9" t="s">
        <v>854</v>
      </c>
      <c r="V472" s="15" t="s">
        <v>1272</v>
      </c>
      <c r="W472" s="28" t="s">
        <v>1273</v>
      </c>
      <c r="X472" s="68" t="s">
        <v>1284</v>
      </c>
      <c r="Y472" s="107">
        <f t="shared" si="31"/>
        <v>0</v>
      </c>
      <c r="Z472" s="106">
        <f t="shared" si="32"/>
        <v>9</v>
      </c>
      <c r="AA472" s="105"/>
      <c r="AB472" s="81"/>
      <c r="AC472" s="81">
        <v>1</v>
      </c>
      <c r="AD472" s="14"/>
      <c r="AE472" s="14"/>
      <c r="AF472" s="13"/>
    </row>
    <row r="473" spans="1:32" s="10" customFormat="1" ht="57.6" x14ac:dyDescent="0.3">
      <c r="A473" s="14">
        <v>468</v>
      </c>
      <c r="B473" s="8">
        <v>23140</v>
      </c>
      <c r="C473" s="9" t="s">
        <v>30</v>
      </c>
      <c r="D473" s="8">
        <v>16.474</v>
      </c>
      <c r="E473" s="8">
        <v>19.86</v>
      </c>
      <c r="F473" s="8">
        <v>3.3859999999999992</v>
      </c>
      <c r="G473" s="43" t="s">
        <v>24</v>
      </c>
      <c r="H473" s="8" t="s">
        <v>301</v>
      </c>
      <c r="I473" s="9" t="s">
        <v>1293</v>
      </c>
      <c r="J473" s="48" t="s">
        <v>431</v>
      </c>
      <c r="K473" s="14">
        <v>20</v>
      </c>
      <c r="L473" s="14">
        <v>27</v>
      </c>
      <c r="M473" s="14">
        <v>12</v>
      </c>
      <c r="N473" s="14">
        <v>3</v>
      </c>
      <c r="O473" s="14">
        <v>3</v>
      </c>
      <c r="P473" s="14">
        <v>0</v>
      </c>
      <c r="Q473" s="11">
        <v>9</v>
      </c>
      <c r="R473" s="25"/>
      <c r="S473" s="34" t="s">
        <v>492</v>
      </c>
      <c r="T473" s="34" t="s">
        <v>482</v>
      </c>
      <c r="U473" s="9" t="s">
        <v>889</v>
      </c>
      <c r="V473" s="15" t="s">
        <v>515</v>
      </c>
      <c r="W473" s="28" t="s">
        <v>764</v>
      </c>
      <c r="X473" s="68"/>
      <c r="Y473" s="107">
        <f t="shared" si="31"/>
        <v>0</v>
      </c>
      <c r="Z473" s="106">
        <f t="shared" si="32"/>
        <v>9</v>
      </c>
      <c r="AA473" s="105"/>
      <c r="AB473" s="81"/>
      <c r="AC473" s="81">
        <v>1</v>
      </c>
      <c r="AD473" s="14"/>
      <c r="AE473" s="14"/>
      <c r="AF473" s="13"/>
    </row>
    <row r="474" spans="1:32" s="10" customFormat="1" ht="72.599999999999994" customHeight="1" x14ac:dyDescent="0.3">
      <c r="A474" s="14">
        <v>469</v>
      </c>
      <c r="B474" s="8">
        <v>25197</v>
      </c>
      <c r="C474" s="9" t="s">
        <v>276</v>
      </c>
      <c r="D474" s="8">
        <v>0</v>
      </c>
      <c r="E474" s="8">
        <v>2.202</v>
      </c>
      <c r="F474" s="8">
        <f t="shared" ref="F474:F479" si="34">E474-D474</f>
        <v>2.202</v>
      </c>
      <c r="G474" s="43" t="s">
        <v>24</v>
      </c>
      <c r="H474" s="9" t="s">
        <v>280</v>
      </c>
      <c r="I474" s="9" t="s">
        <v>304</v>
      </c>
      <c r="J474" s="45" t="s">
        <v>454</v>
      </c>
      <c r="K474" s="14">
        <v>10</v>
      </c>
      <c r="L474" s="14">
        <v>0</v>
      </c>
      <c r="M474" s="14">
        <v>0</v>
      </c>
      <c r="N474" s="14">
        <v>25</v>
      </c>
      <c r="O474" s="14">
        <v>3</v>
      </c>
      <c r="P474" s="14">
        <v>0</v>
      </c>
      <c r="Q474" s="11">
        <v>9</v>
      </c>
      <c r="R474" s="25"/>
      <c r="S474" s="34" t="s">
        <v>492</v>
      </c>
      <c r="T474" s="34" t="s">
        <v>482</v>
      </c>
      <c r="U474" s="9" t="s">
        <v>892</v>
      </c>
      <c r="V474" s="15" t="s">
        <v>498</v>
      </c>
      <c r="W474" s="28" t="s">
        <v>684</v>
      </c>
      <c r="X474" s="68" t="s">
        <v>1410</v>
      </c>
      <c r="Y474" s="107">
        <f t="shared" si="31"/>
        <v>0</v>
      </c>
      <c r="Z474" s="106">
        <f t="shared" si="32"/>
        <v>9</v>
      </c>
      <c r="AA474" s="105"/>
      <c r="AB474" s="81"/>
      <c r="AC474" s="81">
        <v>1</v>
      </c>
      <c r="AD474" s="14"/>
      <c r="AE474" s="14"/>
      <c r="AF474" s="13"/>
    </row>
    <row r="475" spans="1:32" s="10" customFormat="1" ht="72" x14ac:dyDescent="0.3">
      <c r="A475" s="14">
        <v>470</v>
      </c>
      <c r="B475" s="8">
        <v>19244</v>
      </c>
      <c r="C475" s="9" t="s">
        <v>1211</v>
      </c>
      <c r="D475" s="8">
        <v>6.58</v>
      </c>
      <c r="E475" s="8">
        <v>13.736000000000001</v>
      </c>
      <c r="F475" s="8">
        <f t="shared" si="34"/>
        <v>7.1560000000000006</v>
      </c>
      <c r="G475" s="39" t="s">
        <v>918</v>
      </c>
      <c r="H475" s="8" t="s">
        <v>1274</v>
      </c>
      <c r="I475" s="9" t="s">
        <v>340</v>
      </c>
      <c r="J475" s="48" t="s">
        <v>457</v>
      </c>
      <c r="K475" s="14">
        <v>16</v>
      </c>
      <c r="L475" s="14">
        <v>27</v>
      </c>
      <c r="M475" s="14">
        <v>0</v>
      </c>
      <c r="N475" s="14">
        <v>4</v>
      </c>
      <c r="O475" s="14">
        <v>0</v>
      </c>
      <c r="P475" s="14">
        <v>0</v>
      </c>
      <c r="Q475" s="11">
        <v>8</v>
      </c>
      <c r="R475" s="25"/>
      <c r="S475" s="34" t="s">
        <v>492</v>
      </c>
      <c r="T475" s="34" t="s">
        <v>482</v>
      </c>
      <c r="U475" s="9" t="s">
        <v>847</v>
      </c>
      <c r="V475" s="15" t="s">
        <v>509</v>
      </c>
      <c r="W475" s="28" t="s">
        <v>1275</v>
      </c>
      <c r="X475" s="9" t="s">
        <v>1395</v>
      </c>
      <c r="Y475" s="107">
        <f t="shared" si="31"/>
        <v>0</v>
      </c>
      <c r="Z475" s="106">
        <f t="shared" si="32"/>
        <v>8</v>
      </c>
      <c r="AA475" s="105"/>
      <c r="AB475" s="81"/>
      <c r="AC475" s="81">
        <v>1</v>
      </c>
      <c r="AD475" s="14"/>
      <c r="AE475" s="14"/>
      <c r="AF475" s="13"/>
    </row>
    <row r="476" spans="1:32" s="10" customFormat="1" ht="91.8" customHeight="1" x14ac:dyDescent="0.3">
      <c r="A476" s="14">
        <v>471</v>
      </c>
      <c r="B476" s="8">
        <v>25115</v>
      </c>
      <c r="C476" s="9" t="s">
        <v>277</v>
      </c>
      <c r="D476" s="8">
        <v>2.4E-2</v>
      </c>
      <c r="E476" s="8">
        <v>8.9019999999999992</v>
      </c>
      <c r="F476" s="8">
        <f t="shared" si="34"/>
        <v>8.8780000000000001</v>
      </c>
      <c r="G476" s="43" t="s">
        <v>24</v>
      </c>
      <c r="H476" s="9" t="s">
        <v>280</v>
      </c>
      <c r="I476" s="9" t="s">
        <v>309</v>
      </c>
      <c r="J476" s="45" t="s">
        <v>480</v>
      </c>
      <c r="K476" s="14">
        <v>5</v>
      </c>
      <c r="L476" s="14">
        <v>0</v>
      </c>
      <c r="M476" s="14">
        <v>0</v>
      </c>
      <c r="N476" s="14">
        <v>18</v>
      </c>
      <c r="O476" s="14">
        <v>8</v>
      </c>
      <c r="P476" s="14">
        <v>0</v>
      </c>
      <c r="Q476" s="11">
        <v>7</v>
      </c>
      <c r="R476" s="25"/>
      <c r="S476" s="34" t="s">
        <v>492</v>
      </c>
      <c r="T476" s="34" t="s">
        <v>482</v>
      </c>
      <c r="U476" s="9" t="s">
        <v>848</v>
      </c>
      <c r="V476" s="15" t="s">
        <v>639</v>
      </c>
      <c r="W476" s="28" t="s">
        <v>768</v>
      </c>
      <c r="X476" s="68" t="s">
        <v>1409</v>
      </c>
      <c r="Y476" s="107">
        <f t="shared" si="31"/>
        <v>0</v>
      </c>
      <c r="Z476" s="106">
        <f t="shared" si="32"/>
        <v>7</v>
      </c>
      <c r="AA476" s="105"/>
      <c r="AB476" s="81"/>
      <c r="AC476" s="81">
        <v>1</v>
      </c>
      <c r="AD476" s="14"/>
      <c r="AE476" s="14"/>
      <c r="AF476" s="13"/>
    </row>
    <row r="477" spans="1:32" s="10" customFormat="1" ht="57.6" x14ac:dyDescent="0.3">
      <c r="A477" s="14">
        <v>472</v>
      </c>
      <c r="B477" s="8">
        <v>25139</v>
      </c>
      <c r="C477" s="9" t="s">
        <v>92</v>
      </c>
      <c r="D477" s="8">
        <v>7.0000000000000007E-2</v>
      </c>
      <c r="E477" s="8">
        <v>3.444</v>
      </c>
      <c r="F477" s="8">
        <f t="shared" si="34"/>
        <v>3.3740000000000001</v>
      </c>
      <c r="G477" s="43" t="s">
        <v>24</v>
      </c>
      <c r="H477" s="9" t="s">
        <v>280</v>
      </c>
      <c r="I477" s="9" t="s">
        <v>304</v>
      </c>
      <c r="J477" s="45" t="s">
        <v>418</v>
      </c>
      <c r="K477" s="14">
        <v>10</v>
      </c>
      <c r="L477" s="14">
        <v>0</v>
      </c>
      <c r="M477" s="14">
        <v>1</v>
      </c>
      <c r="N477" s="14">
        <v>15</v>
      </c>
      <c r="O477" s="14">
        <v>5</v>
      </c>
      <c r="P477" s="14">
        <v>0</v>
      </c>
      <c r="Q477" s="11">
        <v>7</v>
      </c>
      <c r="R477" s="25"/>
      <c r="S477" s="34" t="s">
        <v>492</v>
      </c>
      <c r="T477" s="34" t="s">
        <v>482</v>
      </c>
      <c r="U477" s="9" t="s">
        <v>803</v>
      </c>
      <c r="V477" s="15" t="s">
        <v>498</v>
      </c>
      <c r="W477" s="28" t="s">
        <v>640</v>
      </c>
      <c r="X477" s="68" t="s">
        <v>1408</v>
      </c>
      <c r="Y477" s="107">
        <f t="shared" si="31"/>
        <v>0</v>
      </c>
      <c r="Z477" s="106">
        <f t="shared" si="32"/>
        <v>7</v>
      </c>
      <c r="AA477" s="105"/>
      <c r="AB477" s="81"/>
      <c r="AC477" s="81">
        <v>1</v>
      </c>
      <c r="AD477" s="14"/>
      <c r="AE477" s="14"/>
      <c r="AF477" s="13"/>
    </row>
    <row r="478" spans="1:32" s="10" customFormat="1" ht="57.6" x14ac:dyDescent="0.3">
      <c r="A478" s="14">
        <v>473</v>
      </c>
      <c r="B478" s="8">
        <v>25121</v>
      </c>
      <c r="C478" s="9" t="s">
        <v>200</v>
      </c>
      <c r="D478" s="8">
        <v>0.33</v>
      </c>
      <c r="E478" s="8">
        <v>3.3719999999999999</v>
      </c>
      <c r="F478" s="8">
        <f t="shared" si="34"/>
        <v>3.0419999999999998</v>
      </c>
      <c r="G478" s="43" t="s">
        <v>24</v>
      </c>
      <c r="H478" s="9" t="s">
        <v>280</v>
      </c>
      <c r="I478" s="9" t="s">
        <v>304</v>
      </c>
      <c r="J478" s="45" t="s">
        <v>454</v>
      </c>
      <c r="K478" s="14">
        <v>10</v>
      </c>
      <c r="L478" s="14">
        <v>0</v>
      </c>
      <c r="M478" s="14">
        <v>0</v>
      </c>
      <c r="N478" s="14">
        <v>7</v>
      </c>
      <c r="O478" s="14">
        <v>5</v>
      </c>
      <c r="P478" s="14">
        <v>0</v>
      </c>
      <c r="Q478" s="11">
        <v>5</v>
      </c>
      <c r="R478" s="25"/>
      <c r="S478" s="34" t="s">
        <v>492</v>
      </c>
      <c r="T478" s="34" t="s">
        <v>482</v>
      </c>
      <c r="U478" s="9" t="s">
        <v>820</v>
      </c>
      <c r="V478" s="15" t="s">
        <v>498</v>
      </c>
      <c r="W478" s="28" t="s">
        <v>640</v>
      </c>
      <c r="X478" s="68" t="s">
        <v>1300</v>
      </c>
      <c r="Y478" s="107">
        <f t="shared" si="31"/>
        <v>0</v>
      </c>
      <c r="Z478" s="106">
        <f t="shared" si="32"/>
        <v>5</v>
      </c>
      <c r="AA478" s="81"/>
      <c r="AB478" s="81"/>
      <c r="AC478" s="81">
        <v>1</v>
      </c>
      <c r="AD478" s="14"/>
      <c r="AE478" s="14"/>
      <c r="AF478" s="115"/>
    </row>
    <row r="479" spans="1:32" s="10" customFormat="1" ht="57.6" x14ac:dyDescent="0.3">
      <c r="A479" s="14">
        <v>474</v>
      </c>
      <c r="B479" s="8">
        <v>25125</v>
      </c>
      <c r="C479" s="9" t="s">
        <v>256</v>
      </c>
      <c r="D479" s="8">
        <v>3.2639999999999998</v>
      </c>
      <c r="E479" s="8">
        <v>5.2949999999999999</v>
      </c>
      <c r="F479" s="8">
        <f t="shared" si="34"/>
        <v>2.0310000000000001</v>
      </c>
      <c r="G479" s="43" t="s">
        <v>24</v>
      </c>
      <c r="H479" s="9" t="s">
        <v>280</v>
      </c>
      <c r="I479" s="9" t="s">
        <v>312</v>
      </c>
      <c r="J479" s="45" t="s">
        <v>454</v>
      </c>
      <c r="K479" s="14">
        <v>10</v>
      </c>
      <c r="L479" s="14">
        <v>0</v>
      </c>
      <c r="M479" s="14">
        <v>0</v>
      </c>
      <c r="N479" s="14">
        <v>11</v>
      </c>
      <c r="O479" s="14">
        <v>1</v>
      </c>
      <c r="P479" s="14">
        <v>0</v>
      </c>
      <c r="Q479" s="11">
        <v>5</v>
      </c>
      <c r="R479" s="25"/>
      <c r="S479" s="34" t="s">
        <v>492</v>
      </c>
      <c r="T479" s="34" t="s">
        <v>482</v>
      </c>
      <c r="U479" s="9" t="s">
        <v>893</v>
      </c>
      <c r="V479" s="15" t="s">
        <v>489</v>
      </c>
      <c r="W479" s="28" t="s">
        <v>769</v>
      </c>
      <c r="X479" s="68" t="s">
        <v>1301</v>
      </c>
      <c r="Y479" s="107">
        <f t="shared" si="31"/>
        <v>0</v>
      </c>
      <c r="Z479" s="106">
        <f t="shared" si="32"/>
        <v>5</v>
      </c>
      <c r="AA479" s="81"/>
      <c r="AB479" s="81"/>
      <c r="AC479" s="81">
        <v>1</v>
      </c>
      <c r="AD479" s="14"/>
      <c r="AE479" s="14"/>
      <c r="AF479" s="115"/>
    </row>
    <row r="480" spans="1:32" ht="15" thickBot="1" x14ac:dyDescent="0.35">
      <c r="F480" s="114">
        <f>SUM(F4:F479)</f>
        <v>1900.6339999999966</v>
      </c>
      <c r="J480"/>
      <c r="AA480" s="75">
        <f>SUMPRODUCT(AA4:AA479,F4:F479)</f>
        <v>340.33400000000006</v>
      </c>
      <c r="AB480" s="76">
        <f>SUMPRODUCT(AB4:AB479,F4:F479)</f>
        <v>520.6579999999999</v>
      </c>
      <c r="AC480" s="76">
        <f>SUMPRODUCT(AC4:AC479,F4:F479)</f>
        <v>356.30700000000002</v>
      </c>
      <c r="AD480" s="116">
        <f>SUM(AA480:AC480)</f>
        <v>1217.299</v>
      </c>
      <c r="AE480" s="69">
        <f>AD480-F480</f>
        <v>-683.33499999999663</v>
      </c>
    </row>
    <row r="481" spans="10:30" x14ac:dyDescent="0.3">
      <c r="J481"/>
      <c r="X481" s="85" t="s">
        <v>1313</v>
      </c>
      <c r="Y481" s="85"/>
      <c r="Z481" s="103"/>
      <c r="AA481" s="70">
        <f>F480*0.3</f>
        <v>570.19019999999898</v>
      </c>
      <c r="AB481" s="70">
        <f>F480*0.4</f>
        <v>760.25359999999864</v>
      </c>
      <c r="AC481" s="70">
        <f>F480*0.3</f>
        <v>570.19019999999898</v>
      </c>
      <c r="AD481" s="71"/>
    </row>
    <row r="482" spans="10:30" x14ac:dyDescent="0.3">
      <c r="J482"/>
      <c r="Y482" s="102"/>
      <c r="Z482" s="86" t="s">
        <v>1314</v>
      </c>
      <c r="AA482" s="72">
        <f>AA481-AA480</f>
        <v>229.85619999999892</v>
      </c>
      <c r="AB482" s="72">
        <f t="shared" ref="AB482:AC482" si="35">AB481-AB480</f>
        <v>239.59559999999874</v>
      </c>
      <c r="AC482" s="72">
        <f t="shared" si="35"/>
        <v>213.88319999999896</v>
      </c>
      <c r="AD482" s="71"/>
    </row>
    <row r="483" spans="10:30" x14ac:dyDescent="0.3">
      <c r="J483"/>
      <c r="Y483" s="102"/>
      <c r="Z483" s="86" t="s">
        <v>1315</v>
      </c>
      <c r="AA483" s="73">
        <f>AA482/AA481</f>
        <v>0.40312197578983178</v>
      </c>
      <c r="AB483" s="73">
        <f t="shared" ref="AB483:AC483" si="36">AB482/AB481</f>
        <v>0.31515220710562786</v>
      </c>
      <c r="AC483" s="73">
        <f t="shared" si="36"/>
        <v>0.37510851642136139</v>
      </c>
      <c r="AD483" s="71"/>
    </row>
  </sheetData>
  <autoFilter ref="A3:AF483" xr:uid="{89138358-6AE2-4827-AE8D-92F8116F9356}"/>
  <sortState xmlns:xlrd2="http://schemas.microsoft.com/office/spreadsheetml/2017/richdata2" ref="A4:AE479">
    <sortCondition ref="A4:A479"/>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E129-ABCB-4B37-B45C-4DC00BDC6B9F}">
  <dimension ref="A1:X31"/>
  <sheetViews>
    <sheetView workbookViewId="0">
      <selection activeCell="R1" sqref="R1:R1048576"/>
    </sheetView>
  </sheetViews>
  <sheetFormatPr defaultRowHeight="14.4" x14ac:dyDescent="0.3"/>
  <cols>
    <col min="1" max="1" width="5.77734375" customWidth="1"/>
    <col min="3" max="3" width="21.109375" customWidth="1"/>
    <col min="7" max="7" width="11.6640625" customWidth="1"/>
    <col min="8" max="8" width="10.33203125" customWidth="1"/>
    <col min="9" max="9" width="13.77734375" customWidth="1"/>
    <col min="11" max="17" width="6.21875" customWidth="1"/>
    <col min="18" max="18" width="8.5546875" customWidth="1"/>
    <col min="21" max="21" width="11.109375" customWidth="1"/>
    <col min="23" max="23" width="10.44140625" customWidth="1"/>
    <col min="24" max="24" width="22.33203125" customWidth="1"/>
  </cols>
  <sheetData>
    <row r="1" spans="1:24" x14ac:dyDescent="0.3">
      <c r="A1" t="s">
        <v>1323</v>
      </c>
    </row>
    <row r="3" spans="1:24" ht="135.6" x14ac:dyDescent="0.3">
      <c r="A3" s="4" t="s">
        <v>1276</v>
      </c>
      <c r="B3" s="4" t="s">
        <v>2</v>
      </c>
      <c r="C3" s="4" t="s">
        <v>3</v>
      </c>
      <c r="D3" s="4" t="s">
        <v>4</v>
      </c>
      <c r="E3" s="4" t="s">
        <v>5</v>
      </c>
      <c r="F3" s="5" t="s">
        <v>6</v>
      </c>
      <c r="G3" s="6" t="s">
        <v>0</v>
      </c>
      <c r="H3" s="6" t="s">
        <v>17</v>
      </c>
      <c r="I3" s="6" t="s">
        <v>22</v>
      </c>
      <c r="J3" s="6" t="s">
        <v>7</v>
      </c>
      <c r="K3" s="22" t="s">
        <v>9</v>
      </c>
      <c r="L3" s="22" t="s">
        <v>10</v>
      </c>
      <c r="M3" s="22" t="s">
        <v>11</v>
      </c>
      <c r="N3" s="22" t="s">
        <v>12</v>
      </c>
      <c r="O3" s="22" t="s">
        <v>13</v>
      </c>
      <c r="P3" s="22" t="s">
        <v>19</v>
      </c>
      <c r="Q3" s="23" t="s">
        <v>1</v>
      </c>
      <c r="R3" s="24" t="s">
        <v>481</v>
      </c>
      <c r="S3" s="31" t="s">
        <v>20</v>
      </c>
      <c r="T3" s="12" t="s">
        <v>18</v>
      </c>
      <c r="U3" s="21" t="s">
        <v>8</v>
      </c>
      <c r="V3" s="21" t="s">
        <v>15</v>
      </c>
      <c r="W3" s="21" t="s">
        <v>16</v>
      </c>
      <c r="X3" s="89" t="s">
        <v>14</v>
      </c>
    </row>
    <row r="4" spans="1:24" ht="57.6" x14ac:dyDescent="0.3">
      <c r="A4" s="36">
        <v>1</v>
      </c>
      <c r="B4" s="36">
        <v>19103</v>
      </c>
      <c r="C4" s="37" t="s">
        <v>1324</v>
      </c>
      <c r="D4" s="36">
        <v>12.752000000000001</v>
      </c>
      <c r="E4" s="36">
        <v>21.603000000000002</v>
      </c>
      <c r="F4" s="36">
        <v>8.8510000000000009</v>
      </c>
      <c r="G4" s="36" t="s">
        <v>901</v>
      </c>
      <c r="H4" s="36" t="s">
        <v>902</v>
      </c>
      <c r="I4" s="37" t="s">
        <v>1325</v>
      </c>
      <c r="J4" s="44" t="s">
        <v>1326</v>
      </c>
      <c r="K4" s="14">
        <v>100</v>
      </c>
      <c r="L4" s="14">
        <v>100</v>
      </c>
      <c r="M4" s="46">
        <v>100</v>
      </c>
      <c r="N4" s="14">
        <v>6</v>
      </c>
      <c r="O4" s="14">
        <v>0</v>
      </c>
      <c r="P4" s="14">
        <v>18</v>
      </c>
      <c r="Q4" s="11">
        <v>79</v>
      </c>
      <c r="R4" s="91">
        <v>2027</v>
      </c>
      <c r="S4" s="32" t="s">
        <v>1327</v>
      </c>
      <c r="T4" s="15" t="s">
        <v>1328</v>
      </c>
      <c r="U4" s="9" t="s">
        <v>780</v>
      </c>
      <c r="V4" s="15" t="s">
        <v>1329</v>
      </c>
      <c r="W4" s="28" t="s">
        <v>479</v>
      </c>
      <c r="X4" s="9"/>
    </row>
    <row r="5" spans="1:24" ht="43.2" x14ac:dyDescent="0.3">
      <c r="A5" s="36">
        <v>2</v>
      </c>
      <c r="B5" s="36">
        <v>23237</v>
      </c>
      <c r="C5" s="37" t="s">
        <v>1330</v>
      </c>
      <c r="D5" s="36">
        <v>3.5999999999999997E-2</v>
      </c>
      <c r="E5" s="36">
        <v>2.0779999999999998</v>
      </c>
      <c r="F5" s="36">
        <v>2.0419999999999998</v>
      </c>
      <c r="G5" s="36" t="s">
        <v>24</v>
      </c>
      <c r="H5" s="37" t="s">
        <v>279</v>
      </c>
      <c r="I5" s="37" t="s">
        <v>303</v>
      </c>
      <c r="J5" s="15" t="s">
        <v>1331</v>
      </c>
      <c r="K5" s="14">
        <v>92</v>
      </c>
      <c r="L5" s="14">
        <v>100</v>
      </c>
      <c r="M5" s="14">
        <v>0</v>
      </c>
      <c r="N5" s="14">
        <v>47</v>
      </c>
      <c r="O5" s="14">
        <v>56</v>
      </c>
      <c r="P5" s="14">
        <v>20</v>
      </c>
      <c r="Q5" s="11">
        <v>78</v>
      </c>
      <c r="R5" s="91">
        <v>2027</v>
      </c>
      <c r="S5" s="32" t="s">
        <v>454</v>
      </c>
      <c r="T5" s="15" t="s">
        <v>482</v>
      </c>
      <c r="U5" s="9" t="s">
        <v>770</v>
      </c>
      <c r="V5" s="15" t="s">
        <v>1332</v>
      </c>
      <c r="W5" s="28" t="s">
        <v>1333</v>
      </c>
      <c r="X5" s="8"/>
    </row>
    <row r="6" spans="1:24" ht="43.2" x14ac:dyDescent="0.3">
      <c r="A6" s="36">
        <v>3</v>
      </c>
      <c r="B6" s="36">
        <v>25112</v>
      </c>
      <c r="C6" s="37" t="s">
        <v>25</v>
      </c>
      <c r="D6" s="36">
        <v>15.679</v>
      </c>
      <c r="E6" s="36">
        <v>18.582000000000001</v>
      </c>
      <c r="F6" s="36">
        <v>2.9030000000000005</v>
      </c>
      <c r="G6" s="37" t="s">
        <v>24</v>
      </c>
      <c r="H6" s="37" t="s">
        <v>280</v>
      </c>
      <c r="I6" s="37" t="s">
        <v>304</v>
      </c>
      <c r="J6" s="15" t="s">
        <v>364</v>
      </c>
      <c r="K6" s="14">
        <v>77</v>
      </c>
      <c r="L6" s="14">
        <v>100</v>
      </c>
      <c r="M6" s="14">
        <v>100</v>
      </c>
      <c r="N6" s="14">
        <v>21</v>
      </c>
      <c r="O6" s="14">
        <v>4</v>
      </c>
      <c r="P6" s="14">
        <v>20</v>
      </c>
      <c r="Q6" s="11">
        <v>78</v>
      </c>
      <c r="R6" s="91">
        <v>2027</v>
      </c>
      <c r="S6" s="32" t="s">
        <v>483</v>
      </c>
      <c r="T6" s="15" t="s">
        <v>484</v>
      </c>
      <c r="U6" s="9" t="s">
        <v>771</v>
      </c>
      <c r="V6" s="15" t="s">
        <v>1334</v>
      </c>
      <c r="W6" s="28" t="s">
        <v>1335</v>
      </c>
      <c r="X6" s="9"/>
    </row>
    <row r="7" spans="1:24" ht="43.2" x14ac:dyDescent="0.3">
      <c r="A7" s="36">
        <v>4</v>
      </c>
      <c r="B7" s="36">
        <v>22133</v>
      </c>
      <c r="C7" s="37" t="s">
        <v>1336</v>
      </c>
      <c r="D7" s="36">
        <v>1.3520000000000001</v>
      </c>
      <c r="E7" s="36">
        <v>8.6430000000000007</v>
      </c>
      <c r="F7" s="36">
        <v>7.2910000000000004</v>
      </c>
      <c r="G7" s="36" t="s">
        <v>24</v>
      </c>
      <c r="H7" s="37" t="s">
        <v>281</v>
      </c>
      <c r="I7" s="37" t="s">
        <v>1337</v>
      </c>
      <c r="J7" s="45" t="s">
        <v>1338</v>
      </c>
      <c r="K7" s="14">
        <v>76</v>
      </c>
      <c r="L7" s="14">
        <v>100</v>
      </c>
      <c r="M7" s="14">
        <v>100</v>
      </c>
      <c r="N7" s="14">
        <v>15</v>
      </c>
      <c r="O7" s="14">
        <v>6</v>
      </c>
      <c r="P7" s="14">
        <v>20</v>
      </c>
      <c r="Q7" s="11">
        <v>77</v>
      </c>
      <c r="R7" s="91">
        <v>2027</v>
      </c>
      <c r="S7" s="32" t="s">
        <v>454</v>
      </c>
      <c r="T7" s="15" t="s">
        <v>482</v>
      </c>
      <c r="U7" s="9" t="s">
        <v>772</v>
      </c>
      <c r="V7" s="15" t="s">
        <v>1339</v>
      </c>
      <c r="W7" s="28" t="s">
        <v>1340</v>
      </c>
      <c r="X7" s="9"/>
    </row>
    <row r="8" spans="1:24" ht="28.8" x14ac:dyDescent="0.3">
      <c r="A8" s="36">
        <v>5</v>
      </c>
      <c r="B8" s="36">
        <v>18168</v>
      </c>
      <c r="C8" s="37" t="s">
        <v>1341</v>
      </c>
      <c r="D8" s="36">
        <v>3.8540000000000001</v>
      </c>
      <c r="E8" s="36">
        <v>8.1609999999999996</v>
      </c>
      <c r="F8" s="36">
        <v>4.3069999999999995</v>
      </c>
      <c r="G8" s="36" t="s">
        <v>24</v>
      </c>
      <c r="H8" s="37" t="s">
        <v>278</v>
      </c>
      <c r="I8" s="37" t="s">
        <v>305</v>
      </c>
      <c r="J8" s="15" t="s">
        <v>365</v>
      </c>
      <c r="K8" s="14">
        <v>71</v>
      </c>
      <c r="L8" s="14">
        <v>73</v>
      </c>
      <c r="M8" s="14">
        <v>100</v>
      </c>
      <c r="N8" s="14">
        <v>19</v>
      </c>
      <c r="O8" s="14">
        <v>9</v>
      </c>
      <c r="P8" s="14">
        <v>20</v>
      </c>
      <c r="Q8" s="11">
        <v>74</v>
      </c>
      <c r="R8" s="91">
        <v>2027</v>
      </c>
      <c r="S8" s="32" t="s">
        <v>454</v>
      </c>
      <c r="T8" s="15" t="s">
        <v>482</v>
      </c>
      <c r="U8" s="9" t="s">
        <v>773</v>
      </c>
      <c r="V8" s="15" t="s">
        <v>498</v>
      </c>
      <c r="W8" s="28" t="s">
        <v>641</v>
      </c>
      <c r="X8" s="9"/>
    </row>
    <row r="9" spans="1:24" ht="28.8" x14ac:dyDescent="0.3">
      <c r="A9" s="36">
        <v>6</v>
      </c>
      <c r="B9" s="36">
        <v>22264</v>
      </c>
      <c r="C9" s="37" t="s">
        <v>27</v>
      </c>
      <c r="D9" s="36">
        <v>7.7530000000000001</v>
      </c>
      <c r="E9" s="36">
        <v>11.015000000000001</v>
      </c>
      <c r="F9" s="36">
        <v>3.2620000000000005</v>
      </c>
      <c r="G9" s="36" t="s">
        <v>24</v>
      </c>
      <c r="H9" s="37" t="s">
        <v>278</v>
      </c>
      <c r="I9" s="37" t="s">
        <v>306</v>
      </c>
      <c r="J9" s="15" t="s">
        <v>1342</v>
      </c>
      <c r="K9" s="14">
        <v>88</v>
      </c>
      <c r="L9" s="14">
        <v>60</v>
      </c>
      <c r="M9" s="14">
        <v>100</v>
      </c>
      <c r="N9" s="14">
        <v>7</v>
      </c>
      <c r="O9" s="14">
        <v>3</v>
      </c>
      <c r="P9" s="14">
        <v>20</v>
      </c>
      <c r="Q9" s="11">
        <v>74</v>
      </c>
      <c r="R9" s="91">
        <v>2027</v>
      </c>
      <c r="S9" s="32" t="s">
        <v>454</v>
      </c>
      <c r="T9" s="15" t="s">
        <v>482</v>
      </c>
      <c r="U9" s="9" t="s">
        <v>773</v>
      </c>
      <c r="V9" s="15" t="s">
        <v>498</v>
      </c>
      <c r="W9" s="28" t="s">
        <v>642</v>
      </c>
      <c r="X9" s="8"/>
    </row>
    <row r="10" spans="1:24" ht="43.2" x14ac:dyDescent="0.3">
      <c r="A10" s="36">
        <v>7</v>
      </c>
      <c r="B10" s="36">
        <v>19252</v>
      </c>
      <c r="C10" s="37" t="s">
        <v>1343</v>
      </c>
      <c r="D10" s="36">
        <v>10.096</v>
      </c>
      <c r="E10" s="36">
        <v>15.46</v>
      </c>
      <c r="F10" s="36">
        <v>5.3640000000000008</v>
      </c>
      <c r="G10" s="36" t="s">
        <v>901</v>
      </c>
      <c r="H10" s="36" t="s">
        <v>902</v>
      </c>
      <c r="I10" s="37" t="s">
        <v>903</v>
      </c>
      <c r="J10" s="8" t="s">
        <v>904</v>
      </c>
      <c r="K10" s="14">
        <v>67</v>
      </c>
      <c r="L10" s="14">
        <v>100</v>
      </c>
      <c r="M10" s="14">
        <v>100</v>
      </c>
      <c r="N10" s="14">
        <v>14</v>
      </c>
      <c r="O10" s="14">
        <v>0</v>
      </c>
      <c r="P10" s="14">
        <v>20</v>
      </c>
      <c r="Q10" s="11">
        <v>73</v>
      </c>
      <c r="R10" s="91">
        <v>2027</v>
      </c>
      <c r="S10" s="32" t="s">
        <v>454</v>
      </c>
      <c r="T10" s="15" t="s">
        <v>482</v>
      </c>
      <c r="U10" s="9" t="s">
        <v>840</v>
      </c>
      <c r="V10" s="15" t="s">
        <v>498</v>
      </c>
      <c r="W10" s="28" t="s">
        <v>479</v>
      </c>
      <c r="X10" s="8"/>
    </row>
    <row r="11" spans="1:24" ht="43.2" x14ac:dyDescent="0.3">
      <c r="A11" s="36">
        <v>8</v>
      </c>
      <c r="B11" s="36">
        <v>24155</v>
      </c>
      <c r="C11" s="37" t="s">
        <v>905</v>
      </c>
      <c r="D11" s="36">
        <v>10.18</v>
      </c>
      <c r="E11" s="36">
        <v>13.419</v>
      </c>
      <c r="F11" s="36">
        <v>3.2390000000000008</v>
      </c>
      <c r="G11" s="36" t="s">
        <v>901</v>
      </c>
      <c r="H11" s="36" t="s">
        <v>906</v>
      </c>
      <c r="I11" s="37" t="s">
        <v>907</v>
      </c>
      <c r="J11" s="8" t="s">
        <v>1338</v>
      </c>
      <c r="K11" s="14">
        <v>76</v>
      </c>
      <c r="L11" s="14">
        <v>93</v>
      </c>
      <c r="M11" s="14">
        <v>100</v>
      </c>
      <c r="N11" s="14">
        <v>2</v>
      </c>
      <c r="O11" s="14">
        <v>1</v>
      </c>
      <c r="P11" s="14">
        <v>20</v>
      </c>
      <c r="Q11" s="11">
        <v>73</v>
      </c>
      <c r="R11" s="91">
        <v>2027</v>
      </c>
      <c r="S11" s="32" t="s">
        <v>454</v>
      </c>
      <c r="T11" s="15" t="s">
        <v>482</v>
      </c>
      <c r="U11" s="9" t="s">
        <v>886</v>
      </c>
      <c r="V11" s="15" t="s">
        <v>908</v>
      </c>
      <c r="W11" s="28" t="s">
        <v>1344</v>
      </c>
      <c r="X11" s="9"/>
    </row>
    <row r="12" spans="1:24" ht="28.8" x14ac:dyDescent="0.3">
      <c r="A12" s="36">
        <v>9</v>
      </c>
      <c r="B12" s="36">
        <v>25107</v>
      </c>
      <c r="C12" s="37" t="s">
        <v>1345</v>
      </c>
      <c r="D12" s="36">
        <v>0</v>
      </c>
      <c r="E12" s="36">
        <v>0.432</v>
      </c>
      <c r="F12" s="36">
        <v>0.432</v>
      </c>
      <c r="G12" s="36" t="s">
        <v>24</v>
      </c>
      <c r="H12" s="37" t="s">
        <v>280</v>
      </c>
      <c r="I12" s="37" t="s">
        <v>307</v>
      </c>
      <c r="J12" s="15" t="s">
        <v>1346</v>
      </c>
      <c r="K12" s="14">
        <v>72</v>
      </c>
      <c r="L12" s="14">
        <v>80</v>
      </c>
      <c r="M12" s="14">
        <v>100</v>
      </c>
      <c r="N12" s="14">
        <v>8</v>
      </c>
      <c r="O12" s="14">
        <v>6</v>
      </c>
      <c r="P12" s="14">
        <v>20</v>
      </c>
      <c r="Q12" s="11">
        <v>72</v>
      </c>
      <c r="R12" s="91">
        <v>2027</v>
      </c>
      <c r="S12" s="32" t="s">
        <v>454</v>
      </c>
      <c r="T12" s="15" t="s">
        <v>482</v>
      </c>
      <c r="U12" s="9" t="s">
        <v>489</v>
      </c>
      <c r="V12" s="15" t="s">
        <v>498</v>
      </c>
      <c r="W12" s="28" t="s">
        <v>643</v>
      </c>
      <c r="X12" s="8"/>
    </row>
    <row r="13" spans="1:24" ht="43.2" x14ac:dyDescent="0.3">
      <c r="A13" s="36">
        <v>10</v>
      </c>
      <c r="B13" s="36">
        <v>23140</v>
      </c>
      <c r="C13" s="37" t="s">
        <v>30</v>
      </c>
      <c r="D13" s="36">
        <v>7.8E-2</v>
      </c>
      <c r="E13" s="36">
        <v>3.93</v>
      </c>
      <c r="F13" s="36">
        <v>3.8520000000000003</v>
      </c>
      <c r="G13" s="37" t="s">
        <v>24</v>
      </c>
      <c r="H13" s="37" t="s">
        <v>279</v>
      </c>
      <c r="I13" s="37" t="s">
        <v>303</v>
      </c>
      <c r="J13" s="15" t="s">
        <v>368</v>
      </c>
      <c r="K13" s="14">
        <v>67</v>
      </c>
      <c r="L13" s="14">
        <v>67</v>
      </c>
      <c r="M13" s="14">
        <v>100</v>
      </c>
      <c r="N13" s="14">
        <v>7</v>
      </c>
      <c r="O13" s="14">
        <v>5</v>
      </c>
      <c r="P13" s="14">
        <v>20</v>
      </c>
      <c r="Q13" s="11">
        <v>69</v>
      </c>
      <c r="R13" s="91">
        <v>2027</v>
      </c>
      <c r="S13" s="32" t="s">
        <v>454</v>
      </c>
      <c r="T13" s="15" t="s">
        <v>482</v>
      </c>
      <c r="U13" s="9" t="s">
        <v>775</v>
      </c>
      <c r="V13" s="15" t="s">
        <v>1347</v>
      </c>
      <c r="W13" s="28" t="s">
        <v>640</v>
      </c>
      <c r="X13" s="9"/>
    </row>
    <row r="14" spans="1:24" ht="43.2" x14ac:dyDescent="0.3">
      <c r="A14" s="36">
        <v>11</v>
      </c>
      <c r="B14" s="36">
        <v>19131</v>
      </c>
      <c r="C14" s="37" t="s">
        <v>912</v>
      </c>
      <c r="D14" s="36">
        <v>9.6880000000000006</v>
      </c>
      <c r="E14" s="36">
        <v>11.095000000000001</v>
      </c>
      <c r="F14" s="36">
        <v>1.407</v>
      </c>
      <c r="G14" s="36" t="s">
        <v>901</v>
      </c>
      <c r="H14" s="36" t="s">
        <v>902</v>
      </c>
      <c r="I14" s="37" t="s">
        <v>913</v>
      </c>
      <c r="J14" s="8" t="s">
        <v>914</v>
      </c>
      <c r="K14" s="14">
        <v>78</v>
      </c>
      <c r="L14" s="14">
        <v>100</v>
      </c>
      <c r="M14" s="14">
        <v>100</v>
      </c>
      <c r="N14" s="14">
        <v>19</v>
      </c>
      <c r="O14" s="14">
        <v>4</v>
      </c>
      <c r="P14" s="14">
        <v>10</v>
      </c>
      <c r="Q14" s="11">
        <v>68</v>
      </c>
      <c r="R14" s="91">
        <v>2027</v>
      </c>
      <c r="S14" s="32" t="s">
        <v>480</v>
      </c>
      <c r="T14" s="15" t="s">
        <v>482</v>
      </c>
      <c r="U14" s="9" t="s">
        <v>1348</v>
      </c>
      <c r="V14" s="15" t="s">
        <v>915</v>
      </c>
      <c r="W14" s="28" t="s">
        <v>652</v>
      </c>
      <c r="X14" s="8"/>
    </row>
    <row r="15" spans="1:24" ht="28.8" x14ac:dyDescent="0.3">
      <c r="A15" s="36">
        <v>12</v>
      </c>
      <c r="B15" s="36">
        <v>18158</v>
      </c>
      <c r="C15" s="37" t="s">
        <v>1349</v>
      </c>
      <c r="D15" s="36">
        <v>1.3129999999999999</v>
      </c>
      <c r="E15" s="36">
        <v>5.9459999999999997</v>
      </c>
      <c r="F15" s="36">
        <v>4.633</v>
      </c>
      <c r="G15" s="37" t="s">
        <v>24</v>
      </c>
      <c r="H15" s="37" t="s">
        <v>278</v>
      </c>
      <c r="I15" s="37" t="s">
        <v>306</v>
      </c>
      <c r="J15" s="15" t="s">
        <v>370</v>
      </c>
      <c r="K15" s="14">
        <v>49</v>
      </c>
      <c r="L15" s="14">
        <v>60</v>
      </c>
      <c r="M15" s="14">
        <v>100</v>
      </c>
      <c r="N15" s="14">
        <v>27</v>
      </c>
      <c r="O15" s="14">
        <v>6</v>
      </c>
      <c r="P15" s="14">
        <v>20</v>
      </c>
      <c r="Q15" s="11">
        <v>67</v>
      </c>
      <c r="R15" s="91">
        <v>2027</v>
      </c>
      <c r="S15" s="32" t="s">
        <v>454</v>
      </c>
      <c r="T15" s="15" t="s">
        <v>482</v>
      </c>
      <c r="U15" s="9" t="s">
        <v>773</v>
      </c>
      <c r="V15" s="15" t="s">
        <v>498</v>
      </c>
      <c r="W15" s="28" t="s">
        <v>640</v>
      </c>
      <c r="X15" s="9"/>
    </row>
    <row r="16" spans="1:24" ht="28.8" x14ac:dyDescent="0.3">
      <c r="A16" s="36">
        <v>13</v>
      </c>
      <c r="B16" s="36">
        <v>18128</v>
      </c>
      <c r="C16" s="37" t="s">
        <v>1350</v>
      </c>
      <c r="D16" s="36">
        <v>0.02</v>
      </c>
      <c r="E16" s="36">
        <v>4.657</v>
      </c>
      <c r="F16" s="36">
        <v>4.6370000000000005</v>
      </c>
      <c r="G16" s="36" t="s">
        <v>24</v>
      </c>
      <c r="H16" s="37" t="s">
        <v>278</v>
      </c>
      <c r="I16" s="37" t="s">
        <v>306</v>
      </c>
      <c r="J16" s="15" t="s">
        <v>372</v>
      </c>
      <c r="K16" s="14">
        <v>47</v>
      </c>
      <c r="L16" s="14">
        <v>93</v>
      </c>
      <c r="M16" s="14">
        <v>65</v>
      </c>
      <c r="N16" s="14">
        <v>21</v>
      </c>
      <c r="O16" s="14">
        <v>27</v>
      </c>
      <c r="P16" s="14">
        <v>20</v>
      </c>
      <c r="Q16" s="11">
        <v>66</v>
      </c>
      <c r="R16" s="91">
        <v>2027</v>
      </c>
      <c r="S16" s="32" t="s">
        <v>454</v>
      </c>
      <c r="T16" s="15" t="s">
        <v>482</v>
      </c>
      <c r="U16" s="9" t="s">
        <v>496</v>
      </c>
      <c r="V16" s="15" t="s">
        <v>498</v>
      </c>
      <c r="W16" s="28" t="s">
        <v>640</v>
      </c>
      <c r="X16" s="8"/>
    </row>
    <row r="17" spans="1:24" ht="43.2" x14ac:dyDescent="0.3">
      <c r="A17" s="36">
        <v>14</v>
      </c>
      <c r="B17" s="36">
        <v>19344</v>
      </c>
      <c r="C17" s="37" t="s">
        <v>1351</v>
      </c>
      <c r="D17" s="36">
        <v>4.6929999999999996</v>
      </c>
      <c r="E17" s="36">
        <v>11.260999999999999</v>
      </c>
      <c r="F17" s="36">
        <v>6.5679999999999996</v>
      </c>
      <c r="G17" s="36" t="s">
        <v>901</v>
      </c>
      <c r="H17" s="36" t="s">
        <v>902</v>
      </c>
      <c r="I17" s="37" t="s">
        <v>916</v>
      </c>
      <c r="J17" s="8" t="s">
        <v>468</v>
      </c>
      <c r="K17" s="14">
        <v>46</v>
      </c>
      <c r="L17" s="14">
        <v>100</v>
      </c>
      <c r="M17" s="14">
        <v>100</v>
      </c>
      <c r="N17" s="14">
        <v>7</v>
      </c>
      <c r="O17" s="14">
        <v>2</v>
      </c>
      <c r="P17" s="14">
        <v>20</v>
      </c>
      <c r="Q17" s="11">
        <v>66</v>
      </c>
      <c r="R17" s="91">
        <v>2027</v>
      </c>
      <c r="S17" s="32" t="s">
        <v>454</v>
      </c>
      <c r="T17" s="15" t="s">
        <v>482</v>
      </c>
      <c r="U17" s="9" t="s">
        <v>820</v>
      </c>
      <c r="V17" s="15" t="s">
        <v>548</v>
      </c>
      <c r="W17" s="28" t="s">
        <v>1352</v>
      </c>
      <c r="X17" s="8"/>
    </row>
    <row r="18" spans="1:24" ht="43.2" x14ac:dyDescent="0.3">
      <c r="A18" s="36">
        <v>15</v>
      </c>
      <c r="B18" s="36">
        <v>23140</v>
      </c>
      <c r="C18" s="37" t="s">
        <v>30</v>
      </c>
      <c r="D18" s="36">
        <v>31.23</v>
      </c>
      <c r="E18" s="36">
        <v>35.453000000000003</v>
      </c>
      <c r="F18" s="36">
        <v>4.2230000000000025</v>
      </c>
      <c r="G18" s="36" t="s">
        <v>24</v>
      </c>
      <c r="H18" s="37" t="s">
        <v>280</v>
      </c>
      <c r="I18" s="37" t="s">
        <v>309</v>
      </c>
      <c r="J18" s="15" t="s">
        <v>1353</v>
      </c>
      <c r="K18" s="14">
        <v>52</v>
      </c>
      <c r="L18" s="14">
        <v>88</v>
      </c>
      <c r="M18" s="14">
        <v>100</v>
      </c>
      <c r="N18" s="14">
        <v>2</v>
      </c>
      <c r="O18" s="14">
        <v>7</v>
      </c>
      <c r="P18" s="14">
        <v>20</v>
      </c>
      <c r="Q18" s="11">
        <v>66</v>
      </c>
      <c r="R18" s="91">
        <v>2027</v>
      </c>
      <c r="S18" s="32" t="s">
        <v>454</v>
      </c>
      <c r="T18" s="15" t="s">
        <v>482</v>
      </c>
      <c r="U18" s="9" t="s">
        <v>778</v>
      </c>
      <c r="V18" s="15" t="s">
        <v>498</v>
      </c>
      <c r="W18" s="28" t="s">
        <v>1354</v>
      </c>
      <c r="X18" s="8"/>
    </row>
    <row r="19" spans="1:24" ht="43.2" x14ac:dyDescent="0.3">
      <c r="A19" s="36">
        <v>16</v>
      </c>
      <c r="B19" s="36">
        <v>23201</v>
      </c>
      <c r="C19" s="37" t="s">
        <v>1355</v>
      </c>
      <c r="D19" s="36">
        <v>24.356999999999999</v>
      </c>
      <c r="E19" s="36">
        <v>32.112000000000002</v>
      </c>
      <c r="F19" s="36">
        <v>7.7550000000000026</v>
      </c>
      <c r="G19" s="37" t="s">
        <v>24</v>
      </c>
      <c r="H19" s="37" t="s">
        <v>280</v>
      </c>
      <c r="I19" s="37" t="s">
        <v>307</v>
      </c>
      <c r="J19" s="15" t="s">
        <v>370</v>
      </c>
      <c r="K19" s="14">
        <v>49</v>
      </c>
      <c r="L19" s="14">
        <v>60</v>
      </c>
      <c r="M19" s="14">
        <v>99</v>
      </c>
      <c r="N19" s="14">
        <v>17</v>
      </c>
      <c r="O19" s="14">
        <v>5</v>
      </c>
      <c r="P19" s="14">
        <v>20</v>
      </c>
      <c r="Q19" s="11">
        <v>65</v>
      </c>
      <c r="R19" s="91">
        <v>2027</v>
      </c>
      <c r="S19" s="32" t="s">
        <v>454</v>
      </c>
      <c r="T19" s="15" t="s">
        <v>482</v>
      </c>
      <c r="U19" s="9" t="s">
        <v>779</v>
      </c>
      <c r="V19" s="15" t="s">
        <v>498</v>
      </c>
      <c r="W19" s="28" t="s">
        <v>640</v>
      </c>
      <c r="X19" s="9"/>
    </row>
    <row r="20" spans="1:24" ht="28.8" x14ac:dyDescent="0.3">
      <c r="A20" s="36">
        <v>17</v>
      </c>
      <c r="B20" s="36">
        <v>18201</v>
      </c>
      <c r="C20" s="37" t="s">
        <v>36</v>
      </c>
      <c r="D20" s="36">
        <v>5.9029999999999996</v>
      </c>
      <c r="E20" s="36">
        <v>8.4440000000000008</v>
      </c>
      <c r="F20" s="36">
        <v>2.5410000000000013</v>
      </c>
      <c r="G20" s="36" t="s">
        <v>24</v>
      </c>
      <c r="H20" s="37" t="s">
        <v>278</v>
      </c>
      <c r="I20" s="37" t="s">
        <v>306</v>
      </c>
      <c r="J20" s="15" t="s">
        <v>376</v>
      </c>
      <c r="K20" s="14">
        <v>58</v>
      </c>
      <c r="L20" s="14">
        <v>100</v>
      </c>
      <c r="M20" s="14">
        <v>89</v>
      </c>
      <c r="N20" s="14">
        <v>30</v>
      </c>
      <c r="O20" s="14">
        <v>9</v>
      </c>
      <c r="P20" s="14">
        <v>10</v>
      </c>
      <c r="Q20" s="11">
        <v>63</v>
      </c>
      <c r="R20" s="91">
        <v>2027</v>
      </c>
      <c r="S20" s="32" t="s">
        <v>480</v>
      </c>
      <c r="T20" s="15" t="s">
        <v>482</v>
      </c>
      <c r="U20" s="9" t="s">
        <v>782</v>
      </c>
      <c r="V20" s="15" t="s">
        <v>1356</v>
      </c>
      <c r="W20" s="28" t="s">
        <v>640</v>
      </c>
      <c r="X20" s="8"/>
    </row>
    <row r="21" spans="1:24" ht="28.8" x14ac:dyDescent="0.3">
      <c r="A21" s="36">
        <v>18</v>
      </c>
      <c r="B21" s="36">
        <v>22121</v>
      </c>
      <c r="C21" s="37" t="s">
        <v>1357</v>
      </c>
      <c r="D21" s="36">
        <v>0</v>
      </c>
      <c r="E21" s="36">
        <v>0.82399999999999995</v>
      </c>
      <c r="F21" s="36">
        <v>0.82399999999999995</v>
      </c>
      <c r="G21" s="36" t="s">
        <v>24</v>
      </c>
      <c r="H21" s="37" t="s">
        <v>281</v>
      </c>
      <c r="I21" s="37" t="s">
        <v>310</v>
      </c>
      <c r="J21" s="15" t="s">
        <v>1358</v>
      </c>
      <c r="K21" s="14">
        <v>52</v>
      </c>
      <c r="L21" s="14">
        <v>33</v>
      </c>
      <c r="M21" s="14">
        <v>0</v>
      </c>
      <c r="N21" s="14">
        <v>14</v>
      </c>
      <c r="O21" s="14">
        <v>100</v>
      </c>
      <c r="P21" s="14">
        <v>20</v>
      </c>
      <c r="Q21" s="11">
        <v>62</v>
      </c>
      <c r="R21" s="91">
        <v>2027</v>
      </c>
      <c r="S21" s="32" t="s">
        <v>454</v>
      </c>
      <c r="T21" s="15" t="s">
        <v>482</v>
      </c>
      <c r="U21" s="9" t="s">
        <v>770</v>
      </c>
      <c r="V21" s="15" t="s">
        <v>1359</v>
      </c>
      <c r="W21" s="28" t="s">
        <v>649</v>
      </c>
      <c r="X21" s="8"/>
    </row>
    <row r="22" spans="1:24" ht="43.2" x14ac:dyDescent="0.3">
      <c r="A22" s="36">
        <v>19</v>
      </c>
      <c r="B22" s="36">
        <v>24196</v>
      </c>
      <c r="C22" s="37" t="s">
        <v>99</v>
      </c>
      <c r="D22" s="36">
        <v>1.6859999999999999</v>
      </c>
      <c r="E22" s="36">
        <v>6.5739999999999998</v>
      </c>
      <c r="F22" s="36">
        <v>4.8879999999999999</v>
      </c>
      <c r="G22" s="36" t="s">
        <v>901</v>
      </c>
      <c r="H22" s="36" t="s">
        <v>906</v>
      </c>
      <c r="I22" s="37" t="s">
        <v>907</v>
      </c>
      <c r="J22" s="8" t="s">
        <v>1360</v>
      </c>
      <c r="K22" s="14">
        <v>36</v>
      </c>
      <c r="L22" s="14">
        <v>56</v>
      </c>
      <c r="M22" s="14">
        <v>100</v>
      </c>
      <c r="N22" s="14">
        <v>16</v>
      </c>
      <c r="O22" s="14">
        <v>5</v>
      </c>
      <c r="P22" s="14">
        <v>20</v>
      </c>
      <c r="Q22" s="11">
        <v>61</v>
      </c>
      <c r="R22" s="91">
        <v>2027</v>
      </c>
      <c r="S22" s="32" t="s">
        <v>454</v>
      </c>
      <c r="T22" s="15" t="s">
        <v>482</v>
      </c>
      <c r="U22" s="9" t="s">
        <v>803</v>
      </c>
      <c r="V22" s="15" t="s">
        <v>1361</v>
      </c>
      <c r="W22" s="28" t="s">
        <v>640</v>
      </c>
      <c r="X22" s="9"/>
    </row>
    <row r="23" spans="1:24" ht="28.8" x14ac:dyDescent="0.3">
      <c r="A23" s="36">
        <v>20</v>
      </c>
      <c r="B23" s="36">
        <v>15186</v>
      </c>
      <c r="C23" s="37" t="s">
        <v>1362</v>
      </c>
      <c r="D23" s="36">
        <v>2.5999999999999999E-2</v>
      </c>
      <c r="E23" s="36">
        <v>2.78</v>
      </c>
      <c r="F23" s="36">
        <v>2.754</v>
      </c>
      <c r="G23" s="36" t="s">
        <v>44</v>
      </c>
      <c r="H23" s="37" t="s">
        <v>283</v>
      </c>
      <c r="I23" s="37" t="s">
        <v>315</v>
      </c>
      <c r="J23" s="15" t="s">
        <v>383</v>
      </c>
      <c r="K23" s="14">
        <v>28</v>
      </c>
      <c r="L23" s="14">
        <v>73</v>
      </c>
      <c r="M23" s="14">
        <v>100</v>
      </c>
      <c r="N23" s="14">
        <v>11</v>
      </c>
      <c r="O23" s="14">
        <v>6</v>
      </c>
      <c r="P23" s="14">
        <v>20</v>
      </c>
      <c r="Q23" s="11">
        <v>59</v>
      </c>
      <c r="R23" s="91">
        <v>2027</v>
      </c>
      <c r="S23" s="32" t="s">
        <v>454</v>
      </c>
      <c r="T23" s="15" t="s">
        <v>482</v>
      </c>
      <c r="U23" s="9" t="s">
        <v>786</v>
      </c>
      <c r="V23" s="15" t="s">
        <v>505</v>
      </c>
      <c r="W23" s="28" t="s">
        <v>653</v>
      </c>
      <c r="X23" s="8"/>
    </row>
    <row r="24" spans="1:24" ht="28.8" x14ac:dyDescent="0.3">
      <c r="A24" s="36">
        <v>21</v>
      </c>
      <c r="B24" s="36">
        <v>18186</v>
      </c>
      <c r="C24" s="37" t="s">
        <v>45</v>
      </c>
      <c r="D24" s="36">
        <v>14.372</v>
      </c>
      <c r="E24" s="36">
        <v>18.023</v>
      </c>
      <c r="F24" s="36">
        <v>3.6509999999999998</v>
      </c>
      <c r="G24" s="37" t="s">
        <v>24</v>
      </c>
      <c r="H24" s="37" t="s">
        <v>278</v>
      </c>
      <c r="I24" s="37" t="s">
        <v>306</v>
      </c>
      <c r="J24" s="15" t="s">
        <v>384</v>
      </c>
      <c r="K24" s="14">
        <v>35</v>
      </c>
      <c r="L24" s="14">
        <v>47</v>
      </c>
      <c r="M24" s="14">
        <v>100</v>
      </c>
      <c r="N24" s="14">
        <v>18</v>
      </c>
      <c r="O24" s="14">
        <v>3</v>
      </c>
      <c r="P24" s="14">
        <v>20</v>
      </c>
      <c r="Q24" s="11">
        <v>59</v>
      </c>
      <c r="R24" s="91">
        <v>2027</v>
      </c>
      <c r="S24" s="32" t="s">
        <v>1363</v>
      </c>
      <c r="T24" s="15" t="s">
        <v>482</v>
      </c>
      <c r="U24" s="9" t="s">
        <v>787</v>
      </c>
      <c r="V24" s="15" t="s">
        <v>498</v>
      </c>
      <c r="W24" s="28" t="s">
        <v>654</v>
      </c>
      <c r="X24" s="9"/>
    </row>
    <row r="25" spans="1:24" ht="43.2" x14ac:dyDescent="0.3">
      <c r="A25" s="36">
        <v>22</v>
      </c>
      <c r="B25" s="36">
        <v>14223</v>
      </c>
      <c r="C25" s="37" t="s">
        <v>1364</v>
      </c>
      <c r="D25" s="36">
        <v>0.79</v>
      </c>
      <c r="E25" s="36">
        <v>3.9</v>
      </c>
      <c r="F25" s="36">
        <v>3.11</v>
      </c>
      <c r="G25" s="36" t="s">
        <v>24</v>
      </c>
      <c r="H25" s="37" t="s">
        <v>281</v>
      </c>
      <c r="I25" s="37" t="s">
        <v>320</v>
      </c>
      <c r="J25" s="15" t="s">
        <v>378</v>
      </c>
      <c r="K25" s="14">
        <v>43</v>
      </c>
      <c r="L25" s="14">
        <v>73</v>
      </c>
      <c r="M25" s="14">
        <v>100</v>
      </c>
      <c r="N25" s="14">
        <v>25</v>
      </c>
      <c r="O25" s="14">
        <v>9</v>
      </c>
      <c r="P25" s="14">
        <v>10</v>
      </c>
      <c r="Q25" s="11">
        <v>57</v>
      </c>
      <c r="R25" s="91">
        <v>2027</v>
      </c>
      <c r="S25" s="32" t="s">
        <v>480</v>
      </c>
      <c r="T25" s="15" t="s">
        <v>482</v>
      </c>
      <c r="U25" s="9" t="s">
        <v>788</v>
      </c>
      <c r="V25" s="15" t="s">
        <v>1365</v>
      </c>
      <c r="W25" s="28" t="s">
        <v>1366</v>
      </c>
      <c r="X25" s="44" t="s">
        <v>1367</v>
      </c>
    </row>
    <row r="26" spans="1:24" ht="43.2" x14ac:dyDescent="0.3">
      <c r="A26" s="36">
        <v>23</v>
      </c>
      <c r="B26" s="36">
        <v>24198</v>
      </c>
      <c r="C26" s="37" t="s">
        <v>943</v>
      </c>
      <c r="D26" s="36">
        <v>8.1</v>
      </c>
      <c r="E26" s="36">
        <v>10.977</v>
      </c>
      <c r="F26" s="36">
        <v>2.8770000000000007</v>
      </c>
      <c r="G26" s="36" t="s">
        <v>901</v>
      </c>
      <c r="H26" s="36" t="s">
        <v>906</v>
      </c>
      <c r="I26" s="37" t="s">
        <v>907</v>
      </c>
      <c r="J26" s="48" t="s">
        <v>408</v>
      </c>
      <c r="K26" s="14">
        <v>24</v>
      </c>
      <c r="L26" s="14">
        <v>60</v>
      </c>
      <c r="M26" s="14">
        <v>93</v>
      </c>
      <c r="N26" s="14">
        <v>23</v>
      </c>
      <c r="O26" s="14">
        <v>1</v>
      </c>
      <c r="P26" s="14">
        <v>19</v>
      </c>
      <c r="Q26" s="11">
        <v>56</v>
      </c>
      <c r="R26" s="91">
        <v>2027</v>
      </c>
      <c r="S26" s="32" t="s">
        <v>1368</v>
      </c>
      <c r="T26" s="15" t="s">
        <v>482</v>
      </c>
      <c r="U26" s="9" t="s">
        <v>944</v>
      </c>
      <c r="V26" s="15" t="s">
        <v>498</v>
      </c>
      <c r="W26" s="28" t="s">
        <v>643</v>
      </c>
      <c r="X26" s="9" t="s">
        <v>1369</v>
      </c>
    </row>
    <row r="27" spans="1:24" ht="43.2" x14ac:dyDescent="0.3">
      <c r="A27" s="36">
        <v>24</v>
      </c>
      <c r="B27" s="36">
        <v>14214</v>
      </c>
      <c r="C27" s="37" t="s">
        <v>1370</v>
      </c>
      <c r="D27" s="36">
        <v>0</v>
      </c>
      <c r="E27" s="36">
        <v>1.73</v>
      </c>
      <c r="F27" s="36">
        <v>1.73</v>
      </c>
      <c r="G27" s="36" t="s">
        <v>24</v>
      </c>
      <c r="H27" s="37" t="s">
        <v>281</v>
      </c>
      <c r="I27" s="37" t="s">
        <v>320</v>
      </c>
      <c r="J27" s="15" t="s">
        <v>403</v>
      </c>
      <c r="K27" s="14">
        <v>40</v>
      </c>
      <c r="L27" s="14">
        <v>73</v>
      </c>
      <c r="M27" s="14">
        <v>100</v>
      </c>
      <c r="N27" s="14">
        <v>17</v>
      </c>
      <c r="O27" s="14">
        <v>13</v>
      </c>
      <c r="P27" s="14">
        <v>10</v>
      </c>
      <c r="Q27" s="11">
        <v>55</v>
      </c>
      <c r="R27" s="91">
        <v>2027</v>
      </c>
      <c r="S27" s="32" t="s">
        <v>480</v>
      </c>
      <c r="T27" s="15" t="s">
        <v>482</v>
      </c>
      <c r="U27" s="9" t="s">
        <v>1371</v>
      </c>
      <c r="V27" s="15" t="s">
        <v>1372</v>
      </c>
      <c r="W27" s="28" t="s">
        <v>649</v>
      </c>
      <c r="X27" s="8"/>
    </row>
    <row r="28" spans="1:24" ht="28.8" x14ac:dyDescent="0.3">
      <c r="A28" s="36">
        <v>25</v>
      </c>
      <c r="B28" s="36">
        <v>16193</v>
      </c>
      <c r="C28" s="37" t="s">
        <v>1373</v>
      </c>
      <c r="D28" s="36">
        <v>3.0880000000000001</v>
      </c>
      <c r="E28" s="36">
        <v>5.7910000000000004</v>
      </c>
      <c r="F28" s="36">
        <v>2.7030000000000003</v>
      </c>
      <c r="G28" s="36" t="s">
        <v>901</v>
      </c>
      <c r="H28" s="36" t="s">
        <v>902</v>
      </c>
      <c r="I28" s="37" t="s">
        <v>923</v>
      </c>
      <c r="J28" s="8" t="s">
        <v>428</v>
      </c>
      <c r="K28" s="14">
        <v>74</v>
      </c>
      <c r="L28" s="14">
        <v>100</v>
      </c>
      <c r="M28" s="14">
        <v>100</v>
      </c>
      <c r="N28" s="14">
        <v>5</v>
      </c>
      <c r="O28" s="14">
        <v>1</v>
      </c>
      <c r="P28" s="20">
        <v>10</v>
      </c>
      <c r="Q28" s="11">
        <v>63</v>
      </c>
      <c r="R28" s="91">
        <v>2027</v>
      </c>
      <c r="S28" s="92" t="s">
        <v>492</v>
      </c>
      <c r="T28" s="15" t="s">
        <v>482</v>
      </c>
      <c r="U28" s="9" t="s">
        <v>489</v>
      </c>
      <c r="V28" s="15" t="s">
        <v>951</v>
      </c>
      <c r="W28" s="28" t="s">
        <v>658</v>
      </c>
      <c r="X28" s="36" t="s">
        <v>1417</v>
      </c>
    </row>
    <row r="29" spans="1:24" ht="43.2" x14ac:dyDescent="0.3">
      <c r="A29" s="36">
        <v>26</v>
      </c>
      <c r="B29" s="36">
        <v>14223</v>
      </c>
      <c r="C29" s="37" t="s">
        <v>1364</v>
      </c>
      <c r="D29" s="36">
        <v>5.6000000000000001E-2</v>
      </c>
      <c r="E29" s="36">
        <v>0.67</v>
      </c>
      <c r="F29" s="36">
        <v>0.61399999999999999</v>
      </c>
      <c r="G29" s="37" t="s">
        <v>24</v>
      </c>
      <c r="H29" s="37" t="s">
        <v>1374</v>
      </c>
      <c r="I29" s="37" t="s">
        <v>1375</v>
      </c>
      <c r="J29" s="15" t="s">
        <v>378</v>
      </c>
      <c r="K29" s="14">
        <v>43</v>
      </c>
      <c r="L29" s="14">
        <v>73</v>
      </c>
      <c r="M29" s="14">
        <v>100</v>
      </c>
      <c r="N29" s="14">
        <v>28</v>
      </c>
      <c r="O29" s="14">
        <v>0</v>
      </c>
      <c r="P29" s="14">
        <v>10</v>
      </c>
      <c r="Q29" s="11">
        <v>56</v>
      </c>
      <c r="R29" s="91">
        <v>2027</v>
      </c>
      <c r="S29" s="32" t="s">
        <v>492</v>
      </c>
      <c r="T29" s="15" t="s">
        <v>482</v>
      </c>
      <c r="U29" s="9" t="s">
        <v>770</v>
      </c>
      <c r="V29" s="15" t="s">
        <v>509</v>
      </c>
      <c r="W29" s="28" t="s">
        <v>650</v>
      </c>
      <c r="X29" s="68" t="s">
        <v>1376</v>
      </c>
    </row>
    <row r="30" spans="1:24" ht="43.2" x14ac:dyDescent="0.3">
      <c r="A30" s="36">
        <v>27</v>
      </c>
      <c r="B30" s="90">
        <v>15151</v>
      </c>
      <c r="C30" s="93" t="s">
        <v>259</v>
      </c>
      <c r="D30" s="90">
        <v>12.923999999999999</v>
      </c>
      <c r="E30" s="90">
        <v>16.135999999999999</v>
      </c>
      <c r="F30" s="36">
        <v>3.2119999999999997</v>
      </c>
      <c r="G30" s="52" t="s">
        <v>44</v>
      </c>
      <c r="H30" s="93" t="s">
        <v>1377</v>
      </c>
      <c r="I30" s="93" t="s">
        <v>1378</v>
      </c>
      <c r="J30" s="87" t="s">
        <v>437</v>
      </c>
      <c r="K30" s="88">
        <v>26</v>
      </c>
      <c r="L30" s="88">
        <v>20</v>
      </c>
      <c r="M30" s="88">
        <v>100</v>
      </c>
      <c r="N30" s="88">
        <v>6</v>
      </c>
      <c r="O30" s="88">
        <v>2</v>
      </c>
      <c r="P30" s="88">
        <v>20</v>
      </c>
      <c r="Q30" s="94">
        <v>51</v>
      </c>
      <c r="R30" s="95">
        <v>2027</v>
      </c>
      <c r="S30" s="96" t="s">
        <v>489</v>
      </c>
      <c r="T30" s="97" t="s">
        <v>489</v>
      </c>
      <c r="U30" s="87" t="s">
        <v>839</v>
      </c>
      <c r="V30" s="87" t="s">
        <v>1379</v>
      </c>
      <c r="W30" s="87" t="s">
        <v>640</v>
      </c>
      <c r="X30" s="98"/>
    </row>
    <row r="31" spans="1:24" ht="57.6" x14ac:dyDescent="0.3">
      <c r="A31" s="36">
        <v>28</v>
      </c>
      <c r="B31" s="36">
        <v>15151</v>
      </c>
      <c r="C31" s="37" t="s">
        <v>259</v>
      </c>
      <c r="D31" s="36">
        <v>16.692</v>
      </c>
      <c r="E31" s="36">
        <v>20.577999999999999</v>
      </c>
      <c r="F31" s="36">
        <v>3.8859999999999992</v>
      </c>
      <c r="G31" s="37" t="s">
        <v>44</v>
      </c>
      <c r="H31" s="37" t="s">
        <v>1380</v>
      </c>
      <c r="I31" s="37" t="s">
        <v>1381</v>
      </c>
      <c r="J31" s="50" t="s">
        <v>401</v>
      </c>
      <c r="K31" s="14">
        <v>10</v>
      </c>
      <c r="L31" s="14">
        <v>13</v>
      </c>
      <c r="M31" s="14">
        <v>0</v>
      </c>
      <c r="N31" s="14">
        <v>20</v>
      </c>
      <c r="O31" s="14">
        <v>8</v>
      </c>
      <c r="P31" s="46">
        <v>20</v>
      </c>
      <c r="Q31" s="11">
        <v>50</v>
      </c>
      <c r="R31" s="91">
        <v>2027</v>
      </c>
      <c r="S31" s="45" t="s">
        <v>489</v>
      </c>
      <c r="T31" s="45" t="s">
        <v>489</v>
      </c>
      <c r="U31" s="9" t="s">
        <v>862</v>
      </c>
      <c r="V31" s="15" t="s">
        <v>1382</v>
      </c>
      <c r="W31" s="28" t="s">
        <v>653</v>
      </c>
      <c r="X31" s="51" t="s">
        <v>1383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B5005-9F73-4181-801E-BBD0B1B3F960}">
  <dimension ref="A1:I65"/>
  <sheetViews>
    <sheetView topLeftCell="A9" workbookViewId="0">
      <selection activeCell="H38" sqref="H38"/>
    </sheetView>
  </sheetViews>
  <sheetFormatPr defaultRowHeight="14.4" x14ac:dyDescent="0.3"/>
  <cols>
    <col min="1" max="1" width="8.88671875" bestFit="1" customWidth="1"/>
    <col min="2" max="2" width="36.109375" bestFit="1" customWidth="1"/>
    <col min="3" max="3" width="5.5546875" customWidth="1"/>
    <col min="4" max="4" width="9" customWidth="1"/>
    <col min="5" max="6" width="8.88671875" bestFit="1" customWidth="1"/>
    <col min="9" max="9" width="14.88671875" bestFit="1" customWidth="1"/>
  </cols>
  <sheetData>
    <row r="1" spans="1:9" x14ac:dyDescent="0.3">
      <c r="A1" s="117" t="s">
        <v>1424</v>
      </c>
      <c r="B1" s="118"/>
      <c r="C1" s="118"/>
      <c r="D1" s="118"/>
      <c r="E1" s="118"/>
      <c r="F1" s="118"/>
    </row>
    <row r="2" spans="1:9" ht="15" thickBot="1" x14ac:dyDescent="0.35">
      <c r="A2" s="118"/>
      <c r="B2" s="118"/>
      <c r="C2" s="118"/>
      <c r="D2" s="118"/>
      <c r="E2" s="118"/>
      <c r="F2" s="118"/>
      <c r="G2" s="118"/>
      <c r="H2" s="118"/>
    </row>
    <row r="3" spans="1:9" ht="15" thickBot="1" x14ac:dyDescent="0.35">
      <c r="A3" s="119" t="s">
        <v>1425</v>
      </c>
      <c r="B3" s="120" t="s">
        <v>1426</v>
      </c>
      <c r="C3" s="120" t="s">
        <v>1427</v>
      </c>
      <c r="D3" s="120" t="s">
        <v>1428</v>
      </c>
      <c r="E3" s="120" t="s">
        <v>1429</v>
      </c>
      <c r="F3" s="120" t="s">
        <v>1430</v>
      </c>
      <c r="G3" s="120" t="s">
        <v>1431</v>
      </c>
      <c r="H3" s="120" t="s">
        <v>1432</v>
      </c>
      <c r="I3" s="121" t="s">
        <v>1433</v>
      </c>
    </row>
    <row r="4" spans="1:9" x14ac:dyDescent="0.3">
      <c r="A4" s="122">
        <v>11175</v>
      </c>
      <c r="B4" s="123" t="s">
        <v>1434</v>
      </c>
      <c r="C4" s="123">
        <v>1</v>
      </c>
      <c r="D4" s="124">
        <v>9.4730000000000008</v>
      </c>
      <c r="E4" s="124">
        <v>15.632</v>
      </c>
      <c r="F4" s="124">
        <v>6.1589999999999998</v>
      </c>
      <c r="G4" s="123" t="s">
        <v>1435</v>
      </c>
      <c r="H4" s="123" t="s">
        <v>1436</v>
      </c>
      <c r="I4" s="125" t="str">
        <f>HYPERLINK("https://xgis.maaamet.ee/xgis2/page/app/teeregister?searchid=teeotsing&amp;roadid="&amp;A4&amp;"&amp;begin="&amp;D4&amp;"&amp;end="&amp;E4&amp;"","Kaart")</f>
        <v>Kaart</v>
      </c>
    </row>
    <row r="5" spans="1:9" x14ac:dyDescent="0.3">
      <c r="A5" s="126">
        <v>14117</v>
      </c>
      <c r="B5" s="127" t="s">
        <v>169</v>
      </c>
      <c r="C5" s="127">
        <v>1</v>
      </c>
      <c r="D5" s="128">
        <v>8.1959999999999997</v>
      </c>
      <c r="E5" s="128">
        <v>13.587</v>
      </c>
      <c r="F5" s="128">
        <v>5.391</v>
      </c>
      <c r="G5" s="127" t="s">
        <v>1437</v>
      </c>
      <c r="H5" s="127" t="s">
        <v>1438</v>
      </c>
      <c r="I5" s="125" t="str">
        <f t="shared" ref="I5:I37" si="0">HYPERLINK("https://xgis.maaamet.ee/xgis2/page/app/teeregister?searchid=teeotsing&amp;roadid="&amp;A5&amp;"&amp;begin="&amp;D5&amp;"&amp;end="&amp;E5&amp;"","Kaart")</f>
        <v>Kaart</v>
      </c>
    </row>
    <row r="6" spans="1:9" x14ac:dyDescent="0.3">
      <c r="A6" s="126">
        <v>14134</v>
      </c>
      <c r="B6" s="127" t="s">
        <v>108</v>
      </c>
      <c r="C6" s="127">
        <v>1</v>
      </c>
      <c r="D6" s="128">
        <v>6.3129999999999997</v>
      </c>
      <c r="E6" s="128">
        <v>8.1219999999999999</v>
      </c>
      <c r="F6" s="128">
        <v>1.8089999999999999</v>
      </c>
      <c r="G6" s="127" t="s">
        <v>1437</v>
      </c>
      <c r="H6" s="127" t="s">
        <v>1438</v>
      </c>
      <c r="I6" s="125" t="str">
        <f t="shared" si="0"/>
        <v>Kaart</v>
      </c>
    </row>
    <row r="7" spans="1:9" x14ac:dyDescent="0.3">
      <c r="A7" s="126">
        <v>14181</v>
      </c>
      <c r="B7" s="127" t="s">
        <v>1439</v>
      </c>
      <c r="C7" s="127">
        <v>1</v>
      </c>
      <c r="D7" s="128">
        <v>0.5</v>
      </c>
      <c r="E7" s="128">
        <v>2.1019999999999999</v>
      </c>
      <c r="F7" s="128">
        <v>1.6020000000000001</v>
      </c>
      <c r="G7" s="127" t="s">
        <v>1437</v>
      </c>
      <c r="H7" s="127" t="s">
        <v>1438</v>
      </c>
      <c r="I7" s="125" t="str">
        <f t="shared" si="0"/>
        <v>Kaart</v>
      </c>
    </row>
    <row r="8" spans="1:9" x14ac:dyDescent="0.3">
      <c r="A8" s="126">
        <v>14235</v>
      </c>
      <c r="B8" s="127" t="s">
        <v>1440</v>
      </c>
      <c r="C8" s="127">
        <v>1</v>
      </c>
      <c r="D8" s="128">
        <v>0</v>
      </c>
      <c r="E8" s="128">
        <v>5.0990000000000002</v>
      </c>
      <c r="F8" s="128">
        <v>5.0990000000000002</v>
      </c>
      <c r="G8" s="127" t="s">
        <v>1437</v>
      </c>
      <c r="H8" s="127" t="s">
        <v>1441</v>
      </c>
      <c r="I8" s="125" t="str">
        <f t="shared" si="0"/>
        <v>Kaart</v>
      </c>
    </row>
    <row r="9" spans="1:9" x14ac:dyDescent="0.3">
      <c r="A9" s="126">
        <v>15151</v>
      </c>
      <c r="B9" s="127" t="s">
        <v>259</v>
      </c>
      <c r="C9" s="127">
        <v>1</v>
      </c>
      <c r="D9" s="128">
        <v>25.382000000000001</v>
      </c>
      <c r="E9" s="128">
        <v>28.542999999999999</v>
      </c>
      <c r="F9" s="128">
        <v>3.161</v>
      </c>
      <c r="G9" s="127" t="s">
        <v>1442</v>
      </c>
      <c r="H9" s="127" t="s">
        <v>1443</v>
      </c>
      <c r="I9" s="125" t="str">
        <f t="shared" si="0"/>
        <v>Kaart</v>
      </c>
    </row>
    <row r="10" spans="1:9" x14ac:dyDescent="0.3">
      <c r="A10" s="126">
        <v>15167</v>
      </c>
      <c r="B10" s="127" t="s">
        <v>1444</v>
      </c>
      <c r="C10" s="127">
        <v>1</v>
      </c>
      <c r="D10" s="128">
        <v>0.98899999999999999</v>
      </c>
      <c r="E10" s="128">
        <v>10.096</v>
      </c>
      <c r="F10" s="128">
        <v>9.1069999999999993</v>
      </c>
      <c r="G10" s="127" t="s">
        <v>1442</v>
      </c>
      <c r="H10" s="127" t="s">
        <v>1443</v>
      </c>
      <c r="I10" s="125" t="str">
        <f t="shared" si="0"/>
        <v>Kaart</v>
      </c>
    </row>
    <row r="11" spans="1:9" x14ac:dyDescent="0.3">
      <c r="A11" s="126">
        <v>15168</v>
      </c>
      <c r="B11" s="127" t="s">
        <v>1445</v>
      </c>
      <c r="C11" s="127">
        <v>1</v>
      </c>
      <c r="D11" s="128">
        <v>0</v>
      </c>
      <c r="E11" s="128">
        <v>0.71399999999999997</v>
      </c>
      <c r="F11" s="128">
        <v>0.71399999999999997</v>
      </c>
      <c r="G11" s="127" t="s">
        <v>1442</v>
      </c>
      <c r="H11" s="127" t="s">
        <v>1443</v>
      </c>
      <c r="I11" s="125" t="str">
        <f t="shared" si="0"/>
        <v>Kaart</v>
      </c>
    </row>
    <row r="12" spans="1:9" x14ac:dyDescent="0.3">
      <c r="A12" s="126">
        <v>16192</v>
      </c>
      <c r="B12" s="127" t="s">
        <v>1446</v>
      </c>
      <c r="C12" s="127">
        <v>1</v>
      </c>
      <c r="D12" s="128">
        <v>2.6749999999999998</v>
      </c>
      <c r="E12" s="128">
        <v>4.4489999999999998</v>
      </c>
      <c r="F12" s="128">
        <v>1.774</v>
      </c>
      <c r="G12" s="127" t="s">
        <v>1447</v>
      </c>
      <c r="H12" s="127" t="s">
        <v>1448</v>
      </c>
      <c r="I12" s="125" t="str">
        <f t="shared" si="0"/>
        <v>Kaart</v>
      </c>
    </row>
    <row r="13" spans="1:9" x14ac:dyDescent="0.3">
      <c r="A13" s="126">
        <v>18109</v>
      </c>
      <c r="B13" s="127" t="s">
        <v>1449</v>
      </c>
      <c r="C13" s="127">
        <v>1</v>
      </c>
      <c r="D13" s="128">
        <v>0.70399999999999996</v>
      </c>
      <c r="E13" s="128">
        <v>3.617</v>
      </c>
      <c r="F13" s="128">
        <v>2.9129999999999998</v>
      </c>
      <c r="G13" s="127" t="s">
        <v>1437</v>
      </c>
      <c r="H13" s="127" t="s">
        <v>1450</v>
      </c>
      <c r="I13" s="125" t="str">
        <f t="shared" si="0"/>
        <v>Kaart</v>
      </c>
    </row>
    <row r="14" spans="1:9" x14ac:dyDescent="0.3">
      <c r="A14" s="126">
        <v>18109</v>
      </c>
      <c r="B14" s="127" t="s">
        <v>1449</v>
      </c>
      <c r="C14" s="127">
        <v>1</v>
      </c>
      <c r="D14" s="128">
        <v>3.7949999999999999</v>
      </c>
      <c r="E14" s="128">
        <v>6.3840000000000003</v>
      </c>
      <c r="F14" s="128">
        <v>2.589</v>
      </c>
      <c r="G14" s="127" t="s">
        <v>1437</v>
      </c>
      <c r="H14" s="127" t="s">
        <v>1450</v>
      </c>
      <c r="I14" s="125" t="str">
        <f t="shared" si="0"/>
        <v>Kaart</v>
      </c>
    </row>
    <row r="15" spans="1:9" x14ac:dyDescent="0.3">
      <c r="A15" s="126">
        <v>18136</v>
      </c>
      <c r="B15" s="127" t="s">
        <v>1451</v>
      </c>
      <c r="C15" s="127">
        <v>1</v>
      </c>
      <c r="D15" s="128">
        <v>0.53800000000000003</v>
      </c>
      <c r="E15" s="128">
        <v>4.8810000000000002</v>
      </c>
      <c r="F15" s="128">
        <v>4.343</v>
      </c>
      <c r="G15" s="127" t="s">
        <v>1437</v>
      </c>
      <c r="H15" s="127" t="s">
        <v>1450</v>
      </c>
      <c r="I15" s="125" t="str">
        <f t="shared" si="0"/>
        <v>Kaart</v>
      </c>
    </row>
    <row r="16" spans="1:9" x14ac:dyDescent="0.3">
      <c r="A16" s="126">
        <v>18153</v>
      </c>
      <c r="B16" s="127" t="s">
        <v>1452</v>
      </c>
      <c r="C16" s="127">
        <v>1</v>
      </c>
      <c r="D16" s="128">
        <v>0.02</v>
      </c>
      <c r="E16" s="128">
        <v>4.1929999999999996</v>
      </c>
      <c r="F16" s="128">
        <v>4.173</v>
      </c>
      <c r="G16" s="127" t="s">
        <v>1437</v>
      </c>
      <c r="H16" s="127" t="s">
        <v>1450</v>
      </c>
      <c r="I16" s="125" t="str">
        <f t="shared" si="0"/>
        <v>Kaart</v>
      </c>
    </row>
    <row r="17" spans="1:9" x14ac:dyDescent="0.3">
      <c r="A17" s="126">
        <v>19211</v>
      </c>
      <c r="B17" s="127" t="s">
        <v>985</v>
      </c>
      <c r="C17" s="127">
        <v>1</v>
      </c>
      <c r="D17" s="128">
        <v>7.13</v>
      </c>
      <c r="E17" s="128">
        <v>7.2889999999999997</v>
      </c>
      <c r="F17" s="128">
        <v>0.159</v>
      </c>
      <c r="G17" s="127" t="s">
        <v>1447</v>
      </c>
      <c r="H17" s="127" t="s">
        <v>1448</v>
      </c>
      <c r="I17" s="125" t="str">
        <f t="shared" si="0"/>
        <v>Kaart</v>
      </c>
    </row>
    <row r="18" spans="1:9" x14ac:dyDescent="0.3">
      <c r="A18" s="126">
        <v>19252</v>
      </c>
      <c r="B18" s="127" t="s">
        <v>1343</v>
      </c>
      <c r="C18" s="127">
        <v>1</v>
      </c>
      <c r="D18" s="128">
        <v>15.46</v>
      </c>
      <c r="E18" s="128">
        <v>21.01</v>
      </c>
      <c r="F18" s="128">
        <v>5.55</v>
      </c>
      <c r="G18" s="127" t="s">
        <v>1447</v>
      </c>
      <c r="H18" s="127" t="s">
        <v>1448</v>
      </c>
      <c r="I18" s="125" t="str">
        <f t="shared" si="0"/>
        <v>Kaart</v>
      </c>
    </row>
    <row r="19" spans="1:9" x14ac:dyDescent="0.3">
      <c r="A19" s="126">
        <v>19334</v>
      </c>
      <c r="B19" s="127" t="s">
        <v>1083</v>
      </c>
      <c r="C19" s="127">
        <v>1</v>
      </c>
      <c r="D19" s="128">
        <v>0</v>
      </c>
      <c r="E19" s="128">
        <v>8.4640000000000004</v>
      </c>
      <c r="F19" s="128">
        <v>8.4640000000000004</v>
      </c>
      <c r="G19" s="127" t="s">
        <v>1447</v>
      </c>
      <c r="H19" s="127" t="s">
        <v>1448</v>
      </c>
      <c r="I19" s="125" t="str">
        <f t="shared" si="0"/>
        <v>Kaart</v>
      </c>
    </row>
    <row r="20" spans="1:9" x14ac:dyDescent="0.3">
      <c r="A20" s="126">
        <v>20185</v>
      </c>
      <c r="B20" s="127" t="s">
        <v>1453</v>
      </c>
      <c r="C20" s="127">
        <v>1</v>
      </c>
      <c r="D20" s="128">
        <v>7.9000000000000001E-2</v>
      </c>
      <c r="E20" s="128">
        <v>4.2960000000000003</v>
      </c>
      <c r="F20" s="128">
        <v>4.2169999999999996</v>
      </c>
      <c r="G20" s="127" t="s">
        <v>1435</v>
      </c>
      <c r="H20" s="127" t="s">
        <v>1454</v>
      </c>
      <c r="I20" s="125" t="str">
        <f t="shared" si="0"/>
        <v>Kaart</v>
      </c>
    </row>
    <row r="21" spans="1:9" x14ac:dyDescent="0.3">
      <c r="A21" s="126">
        <v>20248</v>
      </c>
      <c r="B21" s="127" t="s">
        <v>1455</v>
      </c>
      <c r="C21" s="127">
        <v>1</v>
      </c>
      <c r="D21" s="128">
        <v>0.75900000000000001</v>
      </c>
      <c r="E21" s="128">
        <v>7.4189999999999996</v>
      </c>
      <c r="F21" s="128">
        <v>6.66</v>
      </c>
      <c r="G21" s="127" t="s">
        <v>1435</v>
      </c>
      <c r="H21" s="127" t="s">
        <v>1454</v>
      </c>
      <c r="I21" s="125" t="str">
        <f t="shared" si="0"/>
        <v>Kaart</v>
      </c>
    </row>
    <row r="22" spans="1:9" x14ac:dyDescent="0.3">
      <c r="A22" s="126">
        <v>21116</v>
      </c>
      <c r="B22" s="127" t="s">
        <v>1456</v>
      </c>
      <c r="C22" s="127">
        <v>1</v>
      </c>
      <c r="D22" s="128">
        <v>0.05</v>
      </c>
      <c r="E22" s="128">
        <v>5.99</v>
      </c>
      <c r="F22" s="128">
        <v>5.94</v>
      </c>
      <c r="G22" s="127" t="s">
        <v>1447</v>
      </c>
      <c r="H22" s="127" t="s">
        <v>1457</v>
      </c>
      <c r="I22" s="125" t="str">
        <f t="shared" si="0"/>
        <v>Kaart</v>
      </c>
    </row>
    <row r="23" spans="1:9" x14ac:dyDescent="0.3">
      <c r="A23" s="126">
        <v>22247</v>
      </c>
      <c r="B23" s="127" t="s">
        <v>1458</v>
      </c>
      <c r="C23" s="127">
        <v>1</v>
      </c>
      <c r="D23" s="128">
        <v>0</v>
      </c>
      <c r="E23" s="128">
        <v>2.5390000000000001</v>
      </c>
      <c r="F23" s="128">
        <v>2.5390000000000001</v>
      </c>
      <c r="G23" s="127" t="s">
        <v>1437</v>
      </c>
      <c r="H23" s="127" t="s">
        <v>1441</v>
      </c>
      <c r="I23" s="125" t="str">
        <f t="shared" si="0"/>
        <v>Kaart</v>
      </c>
    </row>
    <row r="24" spans="1:9" x14ac:dyDescent="0.3">
      <c r="A24" s="126">
        <v>23168</v>
      </c>
      <c r="B24" s="127" t="s">
        <v>1459</v>
      </c>
      <c r="C24" s="127">
        <v>1</v>
      </c>
      <c r="D24" s="128">
        <v>3.5000000000000003E-2</v>
      </c>
      <c r="E24" s="128">
        <v>6.827</v>
      </c>
      <c r="F24" s="128">
        <v>6.7919999999999998</v>
      </c>
      <c r="G24" s="127" t="s">
        <v>1437</v>
      </c>
      <c r="H24" s="127" t="s">
        <v>1460</v>
      </c>
      <c r="I24" s="125" t="str">
        <f t="shared" si="0"/>
        <v>Kaart</v>
      </c>
    </row>
    <row r="25" spans="1:9" x14ac:dyDescent="0.3">
      <c r="A25" s="126">
        <v>23182</v>
      </c>
      <c r="B25" s="127" t="s">
        <v>1461</v>
      </c>
      <c r="C25" s="127">
        <v>1</v>
      </c>
      <c r="D25" s="128">
        <v>0.14000000000000001</v>
      </c>
      <c r="E25" s="128">
        <v>4.0780000000000003</v>
      </c>
      <c r="F25" s="128">
        <v>3.9380000000000002</v>
      </c>
      <c r="G25" s="127" t="s">
        <v>1437</v>
      </c>
      <c r="H25" s="127" t="s">
        <v>1460</v>
      </c>
      <c r="I25" s="125" t="str">
        <f t="shared" si="0"/>
        <v>Kaart</v>
      </c>
    </row>
    <row r="26" spans="1:9" x14ac:dyDescent="0.3">
      <c r="A26" s="126">
        <v>23186</v>
      </c>
      <c r="B26" s="127" t="s">
        <v>1462</v>
      </c>
      <c r="C26" s="127">
        <v>1</v>
      </c>
      <c r="D26" s="128">
        <v>0.47</v>
      </c>
      <c r="E26" s="128">
        <v>4.1349999999999998</v>
      </c>
      <c r="F26" s="128">
        <v>3.665</v>
      </c>
      <c r="G26" s="127" t="s">
        <v>1437</v>
      </c>
      <c r="H26" s="127" t="s">
        <v>1460</v>
      </c>
      <c r="I26" s="125" t="str">
        <f t="shared" si="0"/>
        <v>Kaart</v>
      </c>
    </row>
    <row r="27" spans="1:9" x14ac:dyDescent="0.3">
      <c r="A27" s="126">
        <v>23189</v>
      </c>
      <c r="B27" s="127" t="s">
        <v>1463</v>
      </c>
      <c r="C27" s="127">
        <v>1</v>
      </c>
      <c r="D27" s="128">
        <v>2.7E-2</v>
      </c>
      <c r="E27" s="128">
        <v>4.1710000000000003</v>
      </c>
      <c r="F27" s="128">
        <v>4.1440000000000001</v>
      </c>
      <c r="G27" s="127" t="s">
        <v>1437</v>
      </c>
      <c r="H27" s="127" t="s">
        <v>1460</v>
      </c>
      <c r="I27" s="125" t="str">
        <f t="shared" si="0"/>
        <v>Kaart</v>
      </c>
    </row>
    <row r="28" spans="1:9" x14ac:dyDescent="0.3">
      <c r="A28" s="126">
        <v>24132</v>
      </c>
      <c r="B28" s="127" t="s">
        <v>1464</v>
      </c>
      <c r="C28" s="127">
        <v>1</v>
      </c>
      <c r="D28" s="128">
        <v>0.16800000000000001</v>
      </c>
      <c r="E28" s="128">
        <v>5.89</v>
      </c>
      <c r="F28" s="128">
        <v>5.7220000000000004</v>
      </c>
      <c r="G28" s="127" t="s">
        <v>1447</v>
      </c>
      <c r="H28" s="127" t="s">
        <v>1465</v>
      </c>
      <c r="I28" s="125" t="str">
        <f t="shared" si="0"/>
        <v>Kaart</v>
      </c>
    </row>
    <row r="29" spans="1:9" x14ac:dyDescent="0.3">
      <c r="A29" s="126">
        <v>24149</v>
      </c>
      <c r="B29" s="127" t="s">
        <v>1466</v>
      </c>
      <c r="C29" s="127">
        <v>1</v>
      </c>
      <c r="D29" s="128">
        <v>12.27</v>
      </c>
      <c r="E29" s="128">
        <v>14.935</v>
      </c>
      <c r="F29" s="128">
        <v>2.665</v>
      </c>
      <c r="G29" s="127" t="s">
        <v>1447</v>
      </c>
      <c r="H29" s="127" t="s">
        <v>1465</v>
      </c>
      <c r="I29" s="125" t="str">
        <f t="shared" si="0"/>
        <v>Kaart</v>
      </c>
    </row>
    <row r="30" spans="1:9" x14ac:dyDescent="0.3">
      <c r="A30" s="126">
        <v>24149</v>
      </c>
      <c r="B30" s="127" t="s">
        <v>1466</v>
      </c>
      <c r="C30" s="127">
        <v>1</v>
      </c>
      <c r="D30" s="128">
        <v>9.2430000000000003</v>
      </c>
      <c r="E30" s="128">
        <v>12.22</v>
      </c>
      <c r="F30" s="128">
        <v>2.9769999999999999</v>
      </c>
      <c r="G30" s="127" t="s">
        <v>1447</v>
      </c>
      <c r="H30" s="127" t="s">
        <v>1465</v>
      </c>
      <c r="I30" s="125" t="str">
        <f t="shared" si="0"/>
        <v>Kaart</v>
      </c>
    </row>
    <row r="31" spans="1:9" x14ac:dyDescent="0.3">
      <c r="A31" s="126">
        <v>24151</v>
      </c>
      <c r="B31" s="127" t="s">
        <v>1467</v>
      </c>
      <c r="C31" s="127">
        <v>1</v>
      </c>
      <c r="D31" s="128">
        <v>14.749000000000001</v>
      </c>
      <c r="E31" s="128">
        <v>23.221</v>
      </c>
      <c r="F31" s="128">
        <v>8.4719999999999995</v>
      </c>
      <c r="G31" s="127" t="s">
        <v>1447</v>
      </c>
      <c r="H31" s="127" t="s">
        <v>1465</v>
      </c>
      <c r="I31" s="125" t="str">
        <f t="shared" si="0"/>
        <v>Kaart</v>
      </c>
    </row>
    <row r="32" spans="1:9" x14ac:dyDescent="0.3">
      <c r="A32" s="126">
        <v>24167</v>
      </c>
      <c r="B32" s="127" t="s">
        <v>1468</v>
      </c>
      <c r="C32" s="127">
        <v>1</v>
      </c>
      <c r="D32" s="128">
        <v>18.311</v>
      </c>
      <c r="E32" s="128">
        <v>26.783999999999999</v>
      </c>
      <c r="F32" s="128">
        <v>8.4730000000000008</v>
      </c>
      <c r="G32" s="127" t="s">
        <v>1447</v>
      </c>
      <c r="H32" s="127" t="s">
        <v>1465</v>
      </c>
      <c r="I32" s="125" t="str">
        <f t="shared" si="0"/>
        <v>Kaart</v>
      </c>
    </row>
    <row r="33" spans="1:9" x14ac:dyDescent="0.3">
      <c r="A33" s="126">
        <v>24169</v>
      </c>
      <c r="B33" s="127" t="s">
        <v>1469</v>
      </c>
      <c r="C33" s="127">
        <v>1</v>
      </c>
      <c r="D33" s="128">
        <v>1.806</v>
      </c>
      <c r="E33" s="128">
        <v>6.6619999999999999</v>
      </c>
      <c r="F33" s="128">
        <v>4.8559999999999999</v>
      </c>
      <c r="G33" s="127" t="s">
        <v>1447</v>
      </c>
      <c r="H33" s="127" t="s">
        <v>1465</v>
      </c>
      <c r="I33" s="125" t="str">
        <f t="shared" si="0"/>
        <v>Kaart</v>
      </c>
    </row>
    <row r="34" spans="1:9" x14ac:dyDescent="0.3">
      <c r="A34" s="126">
        <v>25103</v>
      </c>
      <c r="B34" s="127" t="s">
        <v>1470</v>
      </c>
      <c r="C34" s="127">
        <v>1</v>
      </c>
      <c r="D34" s="128">
        <v>0.182</v>
      </c>
      <c r="E34" s="128">
        <v>9.7029999999999994</v>
      </c>
      <c r="F34" s="128">
        <v>9.5210000000000008</v>
      </c>
      <c r="G34" s="127" t="s">
        <v>1437</v>
      </c>
      <c r="H34" s="127" t="s">
        <v>1471</v>
      </c>
      <c r="I34" s="125" t="str">
        <f t="shared" si="0"/>
        <v>Kaart</v>
      </c>
    </row>
    <row r="35" spans="1:9" x14ac:dyDescent="0.3">
      <c r="A35" s="126">
        <v>25180</v>
      </c>
      <c r="B35" s="127" t="s">
        <v>1472</v>
      </c>
      <c r="C35" s="127">
        <v>1</v>
      </c>
      <c r="D35" s="128">
        <v>0</v>
      </c>
      <c r="E35" s="128">
        <v>1.1259999999999999</v>
      </c>
      <c r="F35" s="128">
        <v>1.1259999999999999</v>
      </c>
      <c r="G35" s="127" t="s">
        <v>1437</v>
      </c>
      <c r="H35" s="127" t="s">
        <v>1471</v>
      </c>
      <c r="I35" s="125" t="str">
        <f t="shared" si="0"/>
        <v>Kaart</v>
      </c>
    </row>
    <row r="36" spans="1:9" x14ac:dyDescent="0.3">
      <c r="A36" s="129">
        <v>25180</v>
      </c>
      <c r="B36" s="130" t="s">
        <v>1472</v>
      </c>
      <c r="C36" s="130">
        <v>1</v>
      </c>
      <c r="D36" s="131">
        <v>1.72</v>
      </c>
      <c r="E36" s="131">
        <v>3.577</v>
      </c>
      <c r="F36" s="131">
        <v>1.857</v>
      </c>
      <c r="G36" s="130" t="s">
        <v>1437</v>
      </c>
      <c r="H36" s="130" t="s">
        <v>1471</v>
      </c>
      <c r="I36" s="125" t="str">
        <f t="shared" si="0"/>
        <v>Kaart</v>
      </c>
    </row>
    <row r="37" spans="1:9" x14ac:dyDescent="0.3">
      <c r="A37" s="61">
        <v>18233</v>
      </c>
      <c r="B37" s="61" t="s">
        <v>1473</v>
      </c>
      <c r="C37" s="61">
        <v>1</v>
      </c>
      <c r="D37" s="61">
        <v>1.4970000000000001</v>
      </c>
      <c r="E37" s="61">
        <v>11.59</v>
      </c>
      <c r="F37" s="61">
        <v>10.093</v>
      </c>
      <c r="G37" s="61" t="s">
        <v>1437</v>
      </c>
      <c r="H37" s="61" t="s">
        <v>1471</v>
      </c>
      <c r="I37" s="125" t="str">
        <f t="shared" si="0"/>
        <v>Kaart</v>
      </c>
    </row>
    <row r="38" spans="1:9" x14ac:dyDescent="0.3">
      <c r="A38" s="118"/>
      <c r="B38" s="118"/>
      <c r="C38" s="118"/>
      <c r="D38" s="118"/>
      <c r="E38" s="118"/>
      <c r="F38" s="118"/>
      <c r="G38" s="118"/>
      <c r="H38" s="118"/>
    </row>
    <row r="39" spans="1:9" x14ac:dyDescent="0.3">
      <c r="A39" s="118"/>
      <c r="B39" s="118"/>
      <c r="C39" s="118"/>
      <c r="D39" s="118"/>
      <c r="E39" s="118"/>
      <c r="F39" s="118"/>
      <c r="G39" s="118"/>
      <c r="H39" s="118"/>
    </row>
    <row r="40" spans="1:9" x14ac:dyDescent="0.3">
      <c r="A40" s="118"/>
      <c r="B40" s="118"/>
      <c r="C40" s="118"/>
      <c r="D40" s="118"/>
      <c r="E40" s="118"/>
      <c r="F40" s="118"/>
      <c r="G40" s="118"/>
      <c r="H40" s="118"/>
    </row>
    <row r="41" spans="1:9" x14ac:dyDescent="0.3">
      <c r="A41" s="118"/>
      <c r="B41" s="118"/>
      <c r="C41" s="118"/>
      <c r="D41" s="118"/>
      <c r="E41" s="118"/>
      <c r="F41" s="118"/>
      <c r="G41" s="118"/>
      <c r="H41" s="118"/>
    </row>
    <row r="42" spans="1:9" x14ac:dyDescent="0.3">
      <c r="A42" s="118"/>
      <c r="B42" s="118"/>
      <c r="C42" s="118"/>
      <c r="D42" s="118"/>
      <c r="E42" s="118"/>
      <c r="F42" s="118"/>
      <c r="G42" s="118"/>
      <c r="H42" s="118"/>
    </row>
    <row r="43" spans="1:9" x14ac:dyDescent="0.3">
      <c r="A43" s="118"/>
      <c r="B43" s="118"/>
      <c r="C43" s="118"/>
      <c r="D43" s="118"/>
      <c r="E43" s="118"/>
      <c r="F43" s="118"/>
      <c r="G43" s="118"/>
      <c r="H43" s="118"/>
    </row>
    <row r="44" spans="1:9" x14ac:dyDescent="0.3">
      <c r="A44" s="118"/>
      <c r="B44" s="118"/>
      <c r="C44" s="118"/>
      <c r="D44" s="118"/>
      <c r="E44" s="118"/>
      <c r="F44" s="118"/>
      <c r="G44" s="118"/>
      <c r="H44" s="118"/>
    </row>
    <row r="45" spans="1:9" x14ac:dyDescent="0.3">
      <c r="A45" s="118"/>
      <c r="B45" s="118"/>
      <c r="C45" s="118"/>
      <c r="D45" s="118"/>
      <c r="E45" s="118"/>
      <c r="F45" s="118"/>
      <c r="G45" s="118"/>
      <c r="H45" s="118"/>
    </row>
    <row r="46" spans="1:9" x14ac:dyDescent="0.3">
      <c r="A46" s="118"/>
      <c r="B46" s="118"/>
      <c r="C46" s="118"/>
      <c r="D46" s="118"/>
      <c r="E46" s="118"/>
      <c r="F46" s="118"/>
      <c r="G46" s="118"/>
      <c r="H46" s="118"/>
    </row>
    <row r="47" spans="1:9" x14ac:dyDescent="0.3">
      <c r="A47" s="118"/>
      <c r="B47" s="118"/>
      <c r="C47" s="118"/>
      <c r="D47" s="118"/>
      <c r="E47" s="118"/>
      <c r="F47" s="118"/>
      <c r="G47" s="118"/>
      <c r="H47" s="118"/>
    </row>
    <row r="48" spans="1:9" x14ac:dyDescent="0.3">
      <c r="A48" s="118"/>
      <c r="B48" s="118"/>
      <c r="C48" s="118"/>
      <c r="D48" s="118"/>
      <c r="E48" s="118"/>
      <c r="F48" s="118"/>
      <c r="G48" s="118"/>
      <c r="H48" s="118"/>
    </row>
    <row r="49" spans="1:8" x14ac:dyDescent="0.3">
      <c r="A49" s="118"/>
      <c r="B49" s="118"/>
      <c r="C49" s="118"/>
      <c r="D49" s="118"/>
      <c r="E49" s="118"/>
      <c r="F49" s="118"/>
      <c r="G49" s="118"/>
      <c r="H49" s="118"/>
    </row>
    <row r="50" spans="1:8" x14ac:dyDescent="0.3">
      <c r="A50" s="118"/>
      <c r="B50" s="118"/>
      <c r="C50" s="118"/>
      <c r="D50" s="118"/>
      <c r="E50" s="118"/>
      <c r="F50" s="118"/>
      <c r="G50" s="118"/>
      <c r="H50" s="118"/>
    </row>
    <row r="51" spans="1:8" x14ac:dyDescent="0.3">
      <c r="A51" s="118"/>
      <c r="B51" s="118"/>
      <c r="C51" s="118"/>
      <c r="D51" s="118"/>
      <c r="E51" s="118"/>
      <c r="F51" s="118"/>
      <c r="G51" s="118"/>
      <c r="H51" s="118"/>
    </row>
    <row r="52" spans="1:8" x14ac:dyDescent="0.3">
      <c r="A52" s="118"/>
      <c r="B52" s="118"/>
      <c r="C52" s="118"/>
      <c r="D52" s="118"/>
      <c r="E52" s="118"/>
      <c r="F52" s="118"/>
      <c r="G52" s="118"/>
      <c r="H52" s="118"/>
    </row>
    <row r="53" spans="1:8" x14ac:dyDescent="0.3">
      <c r="A53" s="118"/>
      <c r="B53" s="118"/>
      <c r="C53" s="118"/>
      <c r="D53" s="118"/>
      <c r="E53" s="118"/>
      <c r="F53" s="118"/>
      <c r="G53" s="118"/>
      <c r="H53" s="118"/>
    </row>
    <row r="54" spans="1:8" x14ac:dyDescent="0.3">
      <c r="A54" s="118"/>
      <c r="B54" s="118"/>
      <c r="C54" s="118"/>
      <c r="D54" s="118"/>
      <c r="E54" s="118"/>
      <c r="F54" s="118"/>
      <c r="G54" s="118"/>
      <c r="H54" s="118"/>
    </row>
    <row r="55" spans="1:8" x14ac:dyDescent="0.3">
      <c r="A55" s="118"/>
      <c r="B55" s="118"/>
      <c r="C55" s="118"/>
      <c r="D55" s="118"/>
      <c r="E55" s="118"/>
      <c r="F55" s="118"/>
      <c r="G55" s="118"/>
      <c r="H55" s="118"/>
    </row>
    <row r="56" spans="1:8" x14ac:dyDescent="0.3">
      <c r="A56" s="118"/>
      <c r="B56" s="118"/>
      <c r="C56" s="118"/>
      <c r="D56" s="118"/>
      <c r="E56" s="118"/>
      <c r="F56" s="118"/>
      <c r="G56" s="118"/>
      <c r="H56" s="118"/>
    </row>
    <row r="57" spans="1:8" x14ac:dyDescent="0.3">
      <c r="A57" s="118"/>
      <c r="B57" s="118"/>
      <c r="C57" s="118"/>
      <c r="D57" s="118"/>
      <c r="E57" s="118"/>
      <c r="F57" s="118"/>
      <c r="G57" s="118"/>
      <c r="H57" s="118"/>
    </row>
    <row r="58" spans="1:8" x14ac:dyDescent="0.3">
      <c r="A58" s="118"/>
      <c r="B58" s="118"/>
      <c r="C58" s="118"/>
      <c r="D58" s="118"/>
      <c r="E58" s="118"/>
      <c r="F58" s="118"/>
      <c r="G58" s="118"/>
      <c r="H58" s="118"/>
    </row>
    <row r="59" spans="1:8" x14ac:dyDescent="0.3">
      <c r="A59" s="118"/>
      <c r="B59" s="118"/>
      <c r="C59" s="118"/>
      <c r="D59" s="118"/>
      <c r="E59" s="118"/>
      <c r="F59" s="118"/>
      <c r="G59" s="118"/>
      <c r="H59" s="118"/>
    </row>
    <row r="60" spans="1:8" x14ac:dyDescent="0.3">
      <c r="A60" s="118"/>
      <c r="B60" s="118"/>
      <c r="C60" s="118"/>
      <c r="D60" s="118"/>
      <c r="E60" s="118"/>
      <c r="F60" s="118"/>
      <c r="G60" s="118"/>
      <c r="H60" s="118"/>
    </row>
    <row r="61" spans="1:8" x14ac:dyDescent="0.3">
      <c r="A61" s="118"/>
      <c r="B61" s="118"/>
      <c r="C61" s="118"/>
      <c r="D61" s="118"/>
      <c r="E61" s="118"/>
      <c r="F61" s="118"/>
      <c r="G61" s="118"/>
      <c r="H61" s="118"/>
    </row>
    <row r="62" spans="1:8" x14ac:dyDescent="0.3">
      <c r="A62" s="118"/>
      <c r="B62" s="118"/>
      <c r="C62" s="118"/>
      <c r="D62" s="118"/>
      <c r="E62" s="118"/>
      <c r="F62" s="118"/>
      <c r="G62" s="118"/>
      <c r="H62" s="118"/>
    </row>
    <row r="63" spans="1:8" x14ac:dyDescent="0.3">
      <c r="A63" s="118"/>
      <c r="B63" s="118"/>
      <c r="C63" s="118"/>
      <c r="D63" s="118"/>
      <c r="E63" s="118"/>
      <c r="F63" s="118"/>
      <c r="G63" s="118"/>
      <c r="H63" s="118"/>
    </row>
    <row r="64" spans="1:8" x14ac:dyDescent="0.3">
      <c r="A64" s="118"/>
      <c r="B64" s="118"/>
      <c r="C64" s="118"/>
      <c r="D64" s="118"/>
      <c r="E64" s="118"/>
      <c r="F64" s="118"/>
      <c r="G64" s="118"/>
      <c r="H64" s="118"/>
    </row>
    <row r="65" spans="1:8" x14ac:dyDescent="0.3">
      <c r="A65" s="117"/>
      <c r="B65" s="117"/>
      <c r="C65" s="117"/>
      <c r="D65" s="117"/>
      <c r="E65" s="117"/>
      <c r="F65" s="117"/>
      <c r="G65" s="117"/>
      <c r="H65" s="1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3</vt:i4>
      </vt:variant>
    </vt:vector>
  </HeadingPairs>
  <TitlesOfParts>
    <vt:vector size="3" baseType="lpstr">
      <vt:lpstr>KR KATE 2026 pingerida</vt:lpstr>
      <vt:lpstr>2027 objektide nimekiri</vt:lpstr>
      <vt:lpstr>2026 ehitamisel objektid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Elmar Aruja</dc:creator>
  <cp:lastModifiedBy>Jaan Ingermaa</cp:lastModifiedBy>
  <dcterms:created xsi:type="dcterms:W3CDTF">2019-03-28T12:08:15Z</dcterms:created>
  <dcterms:modified xsi:type="dcterms:W3CDTF">2026-07-29T12:40:49Z</dcterms:modified>
</cp:coreProperties>
</file>